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oletines entregados II, III y IV trim. 2022\3\"/>
    </mc:Choice>
  </mc:AlternateContent>
  <bookViews>
    <workbookView xWindow="60" yWindow="600" windowWidth="20430" windowHeight="10920"/>
  </bookViews>
  <sheets>
    <sheet name="Hoja1" sheetId="1" r:id="rId1"/>
  </sheets>
  <definedNames>
    <definedName name="_xlnm.Print_Area" localSheetId="0">Hoja1!$A$1:$I$237</definedName>
    <definedName name="_xlnm.Print_Titles" localSheetId="0">Hoja1!$1:$10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2" i="1" l="1"/>
  <c r="F214" i="1" l="1"/>
  <c r="I214" i="1"/>
  <c r="D214" i="1"/>
  <c r="E214" i="1"/>
  <c r="G214" i="1"/>
  <c r="H214" i="1"/>
  <c r="C214" i="1"/>
  <c r="B217" i="1"/>
  <c r="B216" i="1"/>
  <c r="C170" i="1"/>
  <c r="H170" i="1"/>
  <c r="I170" i="1"/>
  <c r="G170" i="1"/>
  <c r="F170" i="1"/>
  <c r="D170" i="1"/>
  <c r="E170" i="1"/>
  <c r="C167" i="1"/>
  <c r="B173" i="1"/>
  <c r="B172" i="1"/>
  <c r="C222" i="1" l="1"/>
  <c r="C218" i="1"/>
  <c r="C210" i="1"/>
  <c r="C207" i="1"/>
  <c r="C203" i="1"/>
  <c r="C199" i="1"/>
  <c r="C195" i="1"/>
  <c r="C191" i="1"/>
  <c r="C187" i="1"/>
  <c r="E187" i="1" l="1"/>
  <c r="D64" i="1" l="1"/>
  <c r="C64" i="1"/>
  <c r="G191" i="1" l="1"/>
  <c r="E191" i="1"/>
  <c r="D191" i="1"/>
  <c r="I187" i="1"/>
  <c r="H187" i="1"/>
  <c r="G187" i="1"/>
  <c r="F187" i="1"/>
  <c r="D187" i="1"/>
  <c r="I137" i="1" l="1"/>
  <c r="C137" i="1"/>
  <c r="D137" i="1"/>
  <c r="E137" i="1"/>
  <c r="F137" i="1"/>
  <c r="G137" i="1"/>
  <c r="H137" i="1"/>
  <c r="B140" i="1"/>
  <c r="F131" i="1" l="1"/>
  <c r="C131" i="1"/>
  <c r="D127" i="1"/>
  <c r="E127" i="1"/>
  <c r="F127" i="1"/>
  <c r="G127" i="1"/>
  <c r="H127" i="1"/>
  <c r="I127" i="1"/>
  <c r="C127" i="1"/>
  <c r="B130" i="1"/>
  <c r="D131" i="1"/>
  <c r="E131" i="1"/>
  <c r="G131" i="1"/>
  <c r="H131" i="1"/>
  <c r="I131" i="1"/>
  <c r="B125" i="1"/>
  <c r="B183" i="1" l="1"/>
  <c r="C182" i="1"/>
  <c r="D182" i="1"/>
  <c r="E182" i="1"/>
  <c r="F182" i="1"/>
  <c r="G182" i="1"/>
  <c r="H182" i="1"/>
  <c r="I182" i="1"/>
  <c r="B184" i="1"/>
  <c r="B139" i="1"/>
  <c r="B129" i="1" l="1"/>
  <c r="B128" i="1"/>
  <c r="C110" i="1" l="1"/>
  <c r="I118" i="1" l="1"/>
  <c r="H118" i="1"/>
  <c r="G118" i="1"/>
  <c r="F118" i="1"/>
  <c r="E118" i="1"/>
  <c r="C118" i="1"/>
  <c r="C133" i="1"/>
  <c r="D133" i="1"/>
  <c r="E133" i="1"/>
  <c r="F133" i="1"/>
  <c r="G133" i="1"/>
  <c r="H133" i="1"/>
  <c r="I133" i="1"/>
  <c r="B132" i="1"/>
  <c r="B131" i="1" s="1"/>
  <c r="B135" i="1"/>
  <c r="B134" i="1"/>
  <c r="B83" i="1"/>
  <c r="B82" i="1"/>
  <c r="B81" i="1"/>
  <c r="I80" i="1"/>
  <c r="H80" i="1"/>
  <c r="G80" i="1"/>
  <c r="F80" i="1"/>
  <c r="E80" i="1"/>
  <c r="D80" i="1"/>
  <c r="C80" i="1"/>
  <c r="B80" i="1" l="1"/>
  <c r="B225" i="1"/>
  <c r="B224" i="1"/>
  <c r="B223" i="1"/>
  <c r="I222" i="1"/>
  <c r="H222" i="1"/>
  <c r="G222" i="1"/>
  <c r="F222" i="1"/>
  <c r="E222" i="1"/>
  <c r="D222" i="1"/>
  <c r="B221" i="1"/>
  <c r="B220" i="1"/>
  <c r="B219" i="1"/>
  <c r="I218" i="1"/>
  <c r="H218" i="1"/>
  <c r="G218" i="1"/>
  <c r="F218" i="1"/>
  <c r="E218" i="1"/>
  <c r="D218" i="1"/>
  <c r="B218" i="1" l="1"/>
  <c r="B222" i="1"/>
  <c r="B209" i="1"/>
  <c r="B208" i="1"/>
  <c r="I207" i="1"/>
  <c r="H207" i="1"/>
  <c r="G207" i="1"/>
  <c r="F207" i="1"/>
  <c r="E207" i="1"/>
  <c r="D207" i="1"/>
  <c r="H191" i="1"/>
  <c r="F191" i="1"/>
  <c r="I191" i="1"/>
  <c r="B194" i="1"/>
  <c r="B207" i="1" l="1"/>
  <c r="D18" i="1"/>
  <c r="B53" i="1"/>
  <c r="B52" i="1"/>
  <c r="I51" i="1"/>
  <c r="H51" i="1"/>
  <c r="G51" i="1"/>
  <c r="F51" i="1"/>
  <c r="E51" i="1"/>
  <c r="D51" i="1"/>
  <c r="C51" i="1"/>
  <c r="G39" i="1"/>
  <c r="B42" i="1"/>
  <c r="B41" i="1"/>
  <c r="B40" i="1"/>
  <c r="I39" i="1"/>
  <c r="H39" i="1"/>
  <c r="F39" i="1"/>
  <c r="E39" i="1"/>
  <c r="D39" i="1"/>
  <c r="C39" i="1"/>
  <c r="B38" i="1"/>
  <c r="C43" i="1"/>
  <c r="D43" i="1"/>
  <c r="E43" i="1"/>
  <c r="F43" i="1"/>
  <c r="G43" i="1"/>
  <c r="H43" i="1"/>
  <c r="I43" i="1"/>
  <c r="B44" i="1"/>
  <c r="B45" i="1"/>
  <c r="B34" i="1"/>
  <c r="I33" i="1"/>
  <c r="H33" i="1"/>
  <c r="G33" i="1"/>
  <c r="F33" i="1"/>
  <c r="E33" i="1"/>
  <c r="D33" i="1"/>
  <c r="C33" i="1"/>
  <c r="C35" i="1"/>
  <c r="D35" i="1"/>
  <c r="E35" i="1"/>
  <c r="F35" i="1"/>
  <c r="G35" i="1"/>
  <c r="H35" i="1"/>
  <c r="I35" i="1"/>
  <c r="B36" i="1"/>
  <c r="B37" i="1"/>
  <c r="B51" i="1" l="1"/>
  <c r="B33" i="1"/>
  <c r="B43" i="1"/>
  <c r="B39" i="1"/>
  <c r="B35" i="1"/>
  <c r="B17" i="1"/>
  <c r="I72" i="1" l="1"/>
  <c r="B215" i="1" l="1"/>
  <c r="B214" i="1" l="1"/>
  <c r="B108" i="1"/>
  <c r="I210" i="1"/>
  <c r="H210" i="1"/>
  <c r="G210" i="1"/>
  <c r="F210" i="1"/>
  <c r="E210" i="1"/>
  <c r="D210" i="1"/>
  <c r="I203" i="1"/>
  <c r="H203" i="1"/>
  <c r="G203" i="1"/>
  <c r="F203" i="1"/>
  <c r="E203" i="1"/>
  <c r="D203" i="1"/>
  <c r="I199" i="1"/>
  <c r="H199" i="1"/>
  <c r="G199" i="1"/>
  <c r="F199" i="1"/>
  <c r="E199" i="1"/>
  <c r="D199" i="1"/>
  <c r="I195" i="1"/>
  <c r="H195" i="1"/>
  <c r="G195" i="1"/>
  <c r="G186" i="1" s="1"/>
  <c r="F195" i="1"/>
  <c r="E195" i="1"/>
  <c r="D195" i="1"/>
  <c r="I178" i="1"/>
  <c r="H178" i="1"/>
  <c r="G178" i="1"/>
  <c r="F178" i="1"/>
  <c r="E178" i="1"/>
  <c r="D178" i="1"/>
  <c r="C178" i="1"/>
  <c r="I174" i="1"/>
  <c r="H174" i="1"/>
  <c r="G174" i="1"/>
  <c r="F174" i="1"/>
  <c r="E174" i="1"/>
  <c r="D174" i="1"/>
  <c r="C174" i="1"/>
  <c r="I167" i="1"/>
  <c r="H167" i="1"/>
  <c r="G167" i="1"/>
  <c r="F167" i="1"/>
  <c r="E167" i="1"/>
  <c r="D167" i="1"/>
  <c r="I163" i="1"/>
  <c r="H163" i="1"/>
  <c r="G163" i="1"/>
  <c r="F163" i="1"/>
  <c r="E163" i="1"/>
  <c r="D163" i="1"/>
  <c r="C163" i="1"/>
  <c r="I158" i="1"/>
  <c r="H158" i="1"/>
  <c r="G158" i="1"/>
  <c r="F158" i="1"/>
  <c r="E158" i="1"/>
  <c r="D158" i="1"/>
  <c r="C158" i="1"/>
  <c r="I154" i="1"/>
  <c r="H154" i="1"/>
  <c r="G154" i="1"/>
  <c r="F154" i="1"/>
  <c r="E154" i="1"/>
  <c r="D154" i="1"/>
  <c r="C154" i="1"/>
  <c r="I150" i="1"/>
  <c r="H150" i="1"/>
  <c r="G150" i="1"/>
  <c r="F150" i="1"/>
  <c r="E150" i="1"/>
  <c r="D150" i="1"/>
  <c r="C150" i="1"/>
  <c r="C145" i="1"/>
  <c r="D145" i="1"/>
  <c r="E145" i="1"/>
  <c r="F145" i="1"/>
  <c r="G145" i="1"/>
  <c r="H145" i="1"/>
  <c r="I145" i="1"/>
  <c r="I141" i="1"/>
  <c r="H141" i="1"/>
  <c r="G141" i="1"/>
  <c r="F141" i="1"/>
  <c r="E141" i="1"/>
  <c r="D141" i="1"/>
  <c r="C141" i="1"/>
  <c r="I122" i="1"/>
  <c r="H122" i="1"/>
  <c r="G122" i="1"/>
  <c r="F122" i="1"/>
  <c r="E122" i="1"/>
  <c r="D122" i="1"/>
  <c r="C122" i="1"/>
  <c r="D118" i="1"/>
  <c r="I114" i="1"/>
  <c r="H114" i="1"/>
  <c r="G114" i="1"/>
  <c r="F114" i="1"/>
  <c r="E114" i="1"/>
  <c r="D114" i="1"/>
  <c r="C114" i="1"/>
  <c r="I110" i="1"/>
  <c r="H110" i="1"/>
  <c r="G110" i="1"/>
  <c r="F110" i="1"/>
  <c r="E110" i="1"/>
  <c r="D110" i="1"/>
  <c r="I105" i="1"/>
  <c r="H105" i="1"/>
  <c r="G105" i="1"/>
  <c r="F105" i="1"/>
  <c r="E105" i="1"/>
  <c r="D105" i="1"/>
  <c r="C105" i="1"/>
  <c r="I101" i="1"/>
  <c r="H101" i="1"/>
  <c r="G101" i="1"/>
  <c r="F101" i="1"/>
  <c r="E101" i="1"/>
  <c r="D101" i="1"/>
  <c r="C101" i="1"/>
  <c r="I97" i="1"/>
  <c r="H97" i="1"/>
  <c r="G97" i="1"/>
  <c r="F97" i="1"/>
  <c r="E97" i="1"/>
  <c r="D97" i="1"/>
  <c r="C97" i="1"/>
  <c r="I93" i="1"/>
  <c r="H93" i="1"/>
  <c r="G93" i="1"/>
  <c r="F93" i="1"/>
  <c r="E93" i="1"/>
  <c r="D93" i="1"/>
  <c r="C93" i="1"/>
  <c r="I89" i="1"/>
  <c r="H89" i="1"/>
  <c r="F89" i="1"/>
  <c r="E89" i="1"/>
  <c r="D89" i="1"/>
  <c r="C89" i="1"/>
  <c r="I84" i="1"/>
  <c r="H84" i="1"/>
  <c r="G84" i="1"/>
  <c r="F84" i="1"/>
  <c r="E84" i="1"/>
  <c r="D84" i="1"/>
  <c r="C84" i="1"/>
  <c r="I76" i="1"/>
  <c r="H76" i="1"/>
  <c r="G76" i="1"/>
  <c r="F76" i="1"/>
  <c r="E76" i="1"/>
  <c r="D76" i="1"/>
  <c r="C76" i="1"/>
  <c r="H72" i="1"/>
  <c r="G72" i="1"/>
  <c r="F72" i="1"/>
  <c r="E72" i="1"/>
  <c r="D72" i="1"/>
  <c r="C72" i="1"/>
  <c r="I68" i="1"/>
  <c r="H68" i="1"/>
  <c r="G68" i="1"/>
  <c r="F68" i="1"/>
  <c r="E68" i="1"/>
  <c r="D68" i="1"/>
  <c r="C68" i="1"/>
  <c r="I64" i="1"/>
  <c r="H64" i="1"/>
  <c r="G64" i="1"/>
  <c r="F64" i="1"/>
  <c r="E64" i="1"/>
  <c r="I60" i="1"/>
  <c r="H60" i="1"/>
  <c r="G60" i="1"/>
  <c r="F60" i="1"/>
  <c r="E60" i="1"/>
  <c r="D60" i="1"/>
  <c r="C60" i="1"/>
  <c r="I56" i="1"/>
  <c r="H56" i="1"/>
  <c r="G56" i="1"/>
  <c r="F56" i="1"/>
  <c r="E56" i="1"/>
  <c r="D56" i="1"/>
  <c r="C56" i="1"/>
  <c r="I46" i="1"/>
  <c r="H46" i="1"/>
  <c r="G46" i="1"/>
  <c r="F46" i="1"/>
  <c r="E46" i="1"/>
  <c r="D46" i="1"/>
  <c r="C46" i="1"/>
  <c r="I29" i="1"/>
  <c r="H29" i="1"/>
  <c r="G29" i="1"/>
  <c r="F29" i="1"/>
  <c r="E29" i="1"/>
  <c r="D29" i="1"/>
  <c r="C29" i="1"/>
  <c r="I25" i="1"/>
  <c r="H25" i="1"/>
  <c r="G25" i="1"/>
  <c r="F25" i="1"/>
  <c r="E25" i="1"/>
  <c r="D25" i="1"/>
  <c r="C25" i="1"/>
  <c r="I21" i="1"/>
  <c r="H21" i="1"/>
  <c r="G21" i="1"/>
  <c r="F21" i="1"/>
  <c r="E21" i="1"/>
  <c r="D21" i="1"/>
  <c r="C21" i="1"/>
  <c r="I18" i="1"/>
  <c r="H18" i="1"/>
  <c r="G18" i="1"/>
  <c r="F18" i="1"/>
  <c r="E18" i="1"/>
  <c r="C18" i="1"/>
  <c r="C14" i="1"/>
  <c r="D14" i="1"/>
  <c r="E14" i="1"/>
  <c r="F14" i="1"/>
  <c r="G14" i="1"/>
  <c r="H14" i="1"/>
  <c r="I14" i="1"/>
  <c r="B213" i="1"/>
  <c r="B202" i="1"/>
  <c r="B198" i="1"/>
  <c r="B190" i="1"/>
  <c r="B185" i="1"/>
  <c r="B182" i="1" s="1"/>
  <c r="B181" i="1"/>
  <c r="B177" i="1"/>
  <c r="B169" i="1"/>
  <c r="B166" i="1"/>
  <c r="B161" i="1"/>
  <c r="B157" i="1"/>
  <c r="B153" i="1"/>
  <c r="B144" i="1"/>
  <c r="B138" i="1"/>
  <c r="B137" i="1" s="1"/>
  <c r="B136" i="1"/>
  <c r="B133" i="1" s="1"/>
  <c r="B127" i="1"/>
  <c r="B121" i="1"/>
  <c r="B117" i="1"/>
  <c r="B113" i="1"/>
  <c r="B104" i="1"/>
  <c r="B100" i="1"/>
  <c r="B96" i="1"/>
  <c r="B92" i="1"/>
  <c r="B87" i="1"/>
  <c r="B79" i="1"/>
  <c r="B75" i="1"/>
  <c r="B71" i="1"/>
  <c r="B67" i="1"/>
  <c r="B63" i="1"/>
  <c r="B59" i="1"/>
  <c r="B49" i="1"/>
  <c r="B32" i="1"/>
  <c r="B28" i="1"/>
  <c r="B24" i="1"/>
  <c r="B20" i="1"/>
  <c r="B188" i="1"/>
  <c r="B189" i="1"/>
  <c r="B212" i="1"/>
  <c r="B205" i="1"/>
  <c r="B201" i="1"/>
  <c r="B197" i="1"/>
  <c r="B193" i="1"/>
  <c r="B151" i="1"/>
  <c r="B180" i="1"/>
  <c r="B176" i="1"/>
  <c r="B168" i="1"/>
  <c r="B165" i="1"/>
  <c r="B160" i="1"/>
  <c r="B156" i="1"/>
  <c r="B152" i="1"/>
  <c r="B147" i="1"/>
  <c r="B143" i="1"/>
  <c r="B124" i="1"/>
  <c r="B120" i="1"/>
  <c r="B116" i="1"/>
  <c r="B107" i="1"/>
  <c r="B103" i="1"/>
  <c r="B99" i="1"/>
  <c r="B95" i="1"/>
  <c r="B91" i="1"/>
  <c r="B86" i="1"/>
  <c r="B78" i="1"/>
  <c r="B74" i="1"/>
  <c r="B70" i="1"/>
  <c r="B66" i="1"/>
  <c r="B62" i="1"/>
  <c r="B58" i="1"/>
  <c r="B19" i="1"/>
  <c r="B22" i="1"/>
  <c r="B23" i="1"/>
  <c r="B16" i="1"/>
  <c r="B48" i="1"/>
  <c r="B31" i="1"/>
  <c r="B27" i="1"/>
  <c r="G149" i="1" l="1"/>
  <c r="D109" i="1"/>
  <c r="C109" i="1"/>
  <c r="H109" i="1"/>
  <c r="G148" i="1"/>
  <c r="C149" i="1"/>
  <c r="C186" i="1"/>
  <c r="F109" i="1"/>
  <c r="E149" i="1"/>
  <c r="I149" i="1"/>
  <c r="E186" i="1"/>
  <c r="I186" i="1"/>
  <c r="E109" i="1"/>
  <c r="G109" i="1"/>
  <c r="I109" i="1"/>
  <c r="D149" i="1"/>
  <c r="F149" i="1"/>
  <c r="H149" i="1"/>
  <c r="C13" i="1"/>
  <c r="C12" i="1" s="1"/>
  <c r="D55" i="1"/>
  <c r="F55" i="1"/>
  <c r="H55" i="1"/>
  <c r="D13" i="1"/>
  <c r="D12" i="1" s="1"/>
  <c r="C55" i="1"/>
  <c r="C54" i="1" s="1"/>
  <c r="E55" i="1"/>
  <c r="G55" i="1"/>
  <c r="I55" i="1"/>
  <c r="D186" i="1"/>
  <c r="F186" i="1"/>
  <c r="H186" i="1"/>
  <c r="G13" i="1"/>
  <c r="G12" i="1" s="1"/>
  <c r="E13" i="1"/>
  <c r="E12" i="1" s="1"/>
  <c r="B18" i="1"/>
  <c r="H13" i="1"/>
  <c r="H12" i="1" s="1"/>
  <c r="F13" i="1"/>
  <c r="F12" i="1" s="1"/>
  <c r="I13" i="1"/>
  <c r="I12" i="1" s="1"/>
  <c r="B187" i="1"/>
  <c r="B150" i="1"/>
  <c r="B21" i="1"/>
  <c r="B179" i="1"/>
  <c r="B178" i="1" s="1"/>
  <c r="B85" i="1"/>
  <c r="B84" i="1" s="1"/>
  <c r="B211" i="1"/>
  <c r="B210" i="1" s="1"/>
  <c r="B204" i="1"/>
  <c r="B203" i="1" s="1"/>
  <c r="C148" i="1" l="1"/>
  <c r="I148" i="1"/>
  <c r="E148" i="1"/>
  <c r="H148" i="1"/>
  <c r="D148" i="1"/>
  <c r="F148" i="1"/>
  <c r="B30" i="1"/>
  <c r="B29" i="1" s="1"/>
  <c r="B26" i="1"/>
  <c r="B25" i="1" s="1"/>
  <c r="B15" i="1"/>
  <c r="B14" i="1" s="1"/>
  <c r="B167" i="1" l="1"/>
  <c r="B164" i="1"/>
  <c r="B163" i="1" s="1"/>
  <c r="B159" i="1" l="1"/>
  <c r="B158" i="1" s="1"/>
  <c r="B192" i="1"/>
  <c r="B191" i="1" s="1"/>
  <c r="B61" i="1"/>
  <c r="B60" i="1" s="1"/>
  <c r="B57" i="1"/>
  <c r="B56" i="1" s="1"/>
  <c r="B200" i="1"/>
  <c r="B199" i="1" s="1"/>
  <c r="B196" i="1"/>
  <c r="B195" i="1" s="1"/>
  <c r="B175" i="1"/>
  <c r="B174" i="1" s="1"/>
  <c r="B171" i="1"/>
  <c r="B170" i="1" s="1"/>
  <c r="B155" i="1"/>
  <c r="B154" i="1" s="1"/>
  <c r="B146" i="1"/>
  <c r="B145" i="1" s="1"/>
  <c r="B142" i="1"/>
  <c r="B141" i="1" s="1"/>
  <c r="B123" i="1"/>
  <c r="B122" i="1" s="1"/>
  <c r="B119" i="1"/>
  <c r="B118" i="1" s="1"/>
  <c r="B115" i="1"/>
  <c r="B114" i="1" s="1"/>
  <c r="B111" i="1"/>
  <c r="B110" i="1" s="1"/>
  <c r="B106" i="1"/>
  <c r="B105" i="1" s="1"/>
  <c r="B102" i="1"/>
  <c r="B101" i="1" s="1"/>
  <c r="B98" i="1"/>
  <c r="B97" i="1" s="1"/>
  <c r="B94" i="1"/>
  <c r="B93" i="1" s="1"/>
  <c r="B90" i="1"/>
  <c r="B89" i="1" s="1"/>
  <c r="B77" i="1"/>
  <c r="B76" i="1" s="1"/>
  <c r="B73" i="1"/>
  <c r="B72" i="1" s="1"/>
  <c r="B69" i="1"/>
  <c r="B68" i="1" s="1"/>
  <c r="B65" i="1"/>
  <c r="B64" i="1" s="1"/>
  <c r="B47" i="1"/>
  <c r="B109" i="1" l="1"/>
  <c r="B149" i="1"/>
  <c r="B55" i="1"/>
  <c r="B46" i="1"/>
  <c r="B13" i="1" s="1"/>
  <c r="B12" i="1" s="1"/>
  <c r="B186" i="1"/>
  <c r="G54" i="1"/>
  <c r="B54" i="1" l="1"/>
  <c r="B148" i="1"/>
  <c r="H54" i="1"/>
  <c r="E54" i="1"/>
  <c r="G11" i="1"/>
  <c r="I54" i="1"/>
  <c r="C11" i="1"/>
  <c r="F54" i="1"/>
  <c r="D54" i="1"/>
  <c r="B11" i="1" l="1"/>
  <c r="D11" i="1"/>
  <c r="E11" i="1"/>
  <c r="I11" i="1"/>
  <c r="H11" i="1"/>
  <c r="F11" i="1"/>
</calcChain>
</file>

<file path=xl/sharedStrings.xml><?xml version="1.0" encoding="utf-8"?>
<sst xmlns="http://schemas.openxmlformats.org/spreadsheetml/2006/main" count="243" uniqueCount="59">
  <si>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</si>
  <si>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</si>
  <si>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</si>
  <si>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</si>
  <si>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</si>
  <si>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</si>
  <si>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</si>
  <si>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</si>
  <si>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</si>
  <si>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</si>
  <si>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</si>
  <si>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Colón</t>
  </si>
  <si>
    <t>Vivienda individual</t>
  </si>
  <si>
    <t>Primer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</si>
  <si>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</si>
  <si>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</si>
  <si>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</si>
  <si>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</si>
  <si>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</si>
  <si>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</si>
  <si>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</si>
  <si>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</si>
  <si>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</si>
  <si>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Hoteles</t>
  </si>
  <si>
    <t>Hospitales y clínicas</t>
  </si>
  <si>
    <t>Panamá Oeste</t>
  </si>
  <si>
    <t>Arraiján</t>
  </si>
  <si>
    <t>Industria</t>
  </si>
  <si>
    <t>La Chorrera</t>
  </si>
  <si>
    <t>(1) Son obras que continúan proceso constructivo.</t>
  </si>
  <si>
    <t xml:space="preserve"> -  Cantidad nula o cero.</t>
  </si>
  <si>
    <t>(P) Cifras preliminares.</t>
  </si>
  <si>
    <t>Tercer trimestre</t>
  </si>
  <si>
    <t>Segundo trimestre</t>
  </si>
  <si>
    <t>Edificio de apartamento (3)</t>
  </si>
  <si>
    <t xml:space="preserve">  Otros (4)</t>
  </si>
  <si>
    <t>República de Panamá</t>
  </si>
  <si>
    <t>CONTRALORÍA GENERAL DE LA REPÚBLICA</t>
  </si>
  <si>
    <t>Instituto Nacional de Estadística y Censo</t>
  </si>
  <si>
    <t>Cuadro 3.  METROS CUADRADOS CONSTRUIDOS EN LAS PROVINCIAS DE COLÓN, PANAMÁ Y PANAMÁ OESTE POR NÚMERO</t>
  </si>
  <si>
    <t>San Miguelito</t>
  </si>
  <si>
    <t>2022 (P)</t>
  </si>
  <si>
    <t>Industrias</t>
  </si>
  <si>
    <t>Administración pública</t>
  </si>
  <si>
    <t xml:space="preserve">  Otros</t>
  </si>
  <si>
    <t>(3) Incluye cuartos de alquiler y adosadas.</t>
  </si>
  <si>
    <t xml:space="preserve">  DE EDIFICACIONES, UNIDADES Y ÁREA  SEGÚN TIPO DE EDIFICACIÓN: TERCER TRIMESTRE 2022 (P)</t>
  </si>
  <si>
    <t>Colón: (Continuación)</t>
  </si>
  <si>
    <t xml:space="preserve">  Hospitales y clínicas</t>
  </si>
  <si>
    <t>Panamá: (Continuación)</t>
  </si>
  <si>
    <t>San Miguelito: (Continuación)</t>
  </si>
  <si>
    <t>Arraiján: (Continuación)</t>
  </si>
  <si>
    <t>La Chorrera: (Continuación)</t>
  </si>
  <si>
    <t xml:space="preserve"> Fuente: Constructoras, inmobiliarias y personas particulares.</t>
  </si>
  <si>
    <t>(2) Se refiere  a las unidades  de  vivienda,  locales  comerciales y oficinas  que  contiene un  centro comercial,   salones  en un centro educativo, habitaciones en un hotel, etc.</t>
  </si>
  <si>
    <t xml:space="preserve">            efectuadotuado por los informantes.</t>
  </si>
  <si>
    <t xml:space="preserve">NOTA: Obras que iniciaron, continuaron y culminaron proceso de construcción en el período de referencia. La diferencia en algunos datos publicados, anteriormente, se debe a cambios de diseño </t>
  </si>
  <si>
    <t xml:space="preserve">     el esparcimiento. </t>
  </si>
  <si>
    <t xml:space="preserve">(4) Son edificios y  estructuras destinadas a albergues,  estacionamientos,  galeras  para criaderos y  ceba de animales, clubes, salas de reuniones, cines, teatros, estadios deportivos y otros para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</si>
</sst>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9">
    <xf numFmtId="0" fontId="0" fillId="0" borderId="0" xfId="0"/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4" borderId="0" xfId="0" applyFont="1" applyFill="1"/>
    <xf numFmtId="165" fontId="3" fillId="4" borderId="0" xfId="0" applyNumberFormat="1" applyFont="1" applyFill="1" applyAlignment="1">
      <alignment horizontal="center"/>
    </xf>
    <xf numFmtId="41" fontId="2" fillId="4" borderId="9" xfId="2" applyNumberFormat="1" applyFont="1" applyFill="1" applyBorder="1" applyAlignment="1"/>
    <xf numFmtId="165" fontId="3" fillId="4" borderId="0" xfId="0" applyNumberFormat="1" applyFont="1" applyFill="1" applyAlignment="1">
      <alignment horizontal="left"/>
    </xf>
    <xf numFmtId="165" fontId="3" fillId="4" borderId="0" xfId="0" applyNumberFormat="1" applyFont="1" applyFill="1" applyAlignment="1">
      <alignment horizontal="left" indent="2"/>
    </xf>
    <xf numFmtId="165" fontId="3" fillId="4" borderId="0" xfId="0" applyNumberFormat="1" applyFont="1" applyFill="1" applyAlignment="1">
      <alignment horizontal="left" indent="4"/>
    </xf>
    <xf numFmtId="165" fontId="3" fillId="4" borderId="0" xfId="0" applyNumberFormat="1" applyFont="1" applyFill="1" applyAlignment="1">
      <alignment horizontal="left" indent="7"/>
    </xf>
    <xf numFmtId="41" fontId="2" fillId="4" borderId="6" xfId="2" applyNumberFormat="1" applyFont="1" applyFill="1" applyBorder="1" applyAlignment="1"/>
    <xf numFmtId="41" fontId="4" fillId="4" borderId="6" xfId="1" applyNumberFormat="1" applyFont="1" applyFill="1" applyBorder="1"/>
    <xf numFmtId="41" fontId="4" fillId="4" borderId="9" xfId="1" applyNumberFormat="1" applyFont="1" applyFill="1" applyBorder="1"/>
    <xf numFmtId="0" fontId="3" fillId="4" borderId="10" xfId="0" applyFont="1" applyFill="1" applyBorder="1" applyAlignment="1">
      <alignment horizontal="left" indent="7"/>
    </xf>
    <xf numFmtId="41" fontId="4" fillId="4" borderId="11" xfId="1" applyNumberFormat="1" applyFont="1" applyFill="1" applyBorder="1"/>
    <xf numFmtId="0" fontId="0" fillId="0" borderId="0" xfId="0" applyBorder="1"/>
    <xf numFmtId="41" fontId="2" fillId="4" borderId="6" xfId="0" applyNumberFormat="1" applyFont="1" applyFill="1" applyBorder="1"/>
    <xf numFmtId="41" fontId="2" fillId="4" borderId="6" xfId="0" applyNumberFormat="1" applyFont="1" applyFill="1" applyBorder="1" applyAlignment="1">
      <alignment vertical="center"/>
    </xf>
    <xf numFmtId="165" fontId="3" fillId="4" borderId="0" xfId="0" applyNumberFormat="1" applyFont="1" applyFill="1" applyBorder="1" applyAlignment="1">
      <alignment horizontal="left" indent="7"/>
    </xf>
    <xf numFmtId="41" fontId="5" fillId="4" borderId="6" xfId="1" applyNumberFormat="1" applyFont="1" applyFill="1" applyBorder="1"/>
    <xf numFmtId="165" fontId="3" fillId="4" borderId="0" xfId="0" applyNumberFormat="1" applyFont="1" applyFill="1" applyBorder="1" applyAlignment="1">
      <alignment horizontal="left" indent="4"/>
    </xf>
    <xf numFmtId="41" fontId="2" fillId="4" borderId="2" xfId="2" applyNumberFormat="1" applyFont="1" applyFill="1" applyBorder="1" applyAlignment="1"/>
    <xf numFmtId="41" fontId="2" fillId="4" borderId="8" xfId="0" applyNumberFormat="1" applyFont="1" applyFill="1" applyBorder="1"/>
    <xf numFmtId="41" fontId="5" fillId="4" borderId="9" xfId="1" applyNumberFormat="1" applyFont="1" applyFill="1" applyBorder="1"/>
    <xf numFmtId="41" fontId="4" fillId="4" borderId="8" xfId="1" applyNumberFormat="1" applyFont="1" applyFill="1" applyBorder="1"/>
    <xf numFmtId="49" fontId="4" fillId="4" borderId="0" xfId="1" applyNumberFormat="1" applyFill="1"/>
    <xf numFmtId="0" fontId="4" fillId="4" borderId="0" xfId="1" applyFill="1"/>
    <xf numFmtId="49" fontId="4" fillId="4" borderId="0" xfId="1" applyNumberFormat="1" applyFill="1" applyAlignment="1">
      <alignment vertical="center"/>
    </xf>
    <xf numFmtId="164" fontId="4" fillId="4" borderId="0" xfId="3" applyNumberFormat="1" applyFont="1" applyFill="1" applyBorder="1" applyAlignment="1">
      <alignment horizontal="left"/>
    </xf>
    <xf numFmtId="0" fontId="7" fillId="4" borderId="0" xfId="0" applyFont="1" applyFill="1"/>
    <xf numFmtId="41" fontId="0" fillId="0" borderId="0" xfId="0" applyNumberFormat="1" applyBorder="1"/>
    <xf numFmtId="0" fontId="3" fillId="0" borderId="0" xfId="0" applyFont="1"/>
    <xf numFmtId="0" fontId="3" fillId="4" borderId="0" xfId="0" applyFont="1" applyFill="1" applyAlignment="1">
      <alignment horizontal="center"/>
    </xf>
    <xf numFmtId="0" fontId="3" fillId="4" borderId="0" xfId="0" applyFont="1" applyFill="1" applyBorder="1" applyAlignment="1">
      <alignment horizontal="left" indent="7"/>
    </xf>
    <xf numFmtId="41" fontId="2" fillId="4" borderId="0" xfId="0" applyNumberFormat="1" applyFont="1" applyFill="1" applyBorder="1"/>
    <xf numFmtId="41" fontId="4" fillId="4" borderId="0" xfId="1" applyNumberFormat="1" applyFont="1" applyFill="1" applyBorder="1"/>
    <xf numFmtId="41" fontId="4" fillId="0" borderId="6" xfId="1" applyNumberFormat="1" applyFont="1" applyFill="1" applyBorder="1"/>
    <xf numFmtId="0" fontId="4" fillId="0" borderId="0" xfId="1" applyFill="1"/>
    <xf numFmtId="0" fontId="0" fillId="4" borderId="0" xfId="0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0" fillId="4" borderId="0" xfId="0" applyFill="1" applyBorder="1"/>
    <xf numFmtId="41" fontId="0" fillId="4" borderId="0" xfId="0" applyNumberFormat="1" applyFill="1" applyBorder="1"/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8"/>
  <sheetViews>
    <sheetView tabSelected="1" zoomScale="95" zoomScaleNormal="95" zoomScaleSheetLayoutView="96" workbookViewId="0">
      <selection activeCell="A238" sqref="A238:J257"/>
    </sheetView>
  </sheetViews>
  <sheetFormatPr baseColWidth="10" defaultRowHeight="15" x14ac:dyDescent="0.25"/>
  <cols>
    <col min="1" max="1" width="34.5703125" customWidth="1"/>
    <col min="2" max="2" width="15.28515625" customWidth="1"/>
    <col min="3" max="3" width="15.140625" customWidth="1"/>
    <col min="4" max="4" width="14.7109375" customWidth="1"/>
    <col min="5" max="5" width="15.28515625" customWidth="1"/>
    <col min="6" max="6" width="16.140625" customWidth="1"/>
    <col min="7" max="7" width="16.5703125" customWidth="1"/>
    <col min="8" max="8" width="17.42578125" customWidth="1"/>
    <col min="9" max="9" width="16.5703125" customWidth="1"/>
    <col min="10" max="10" width="11.42578125" style="57"/>
    <col min="11" max="11" width="11.42578125" style="41" customWidth="1"/>
    <col min="12" max="13" width="11.42578125" style="41"/>
    <col min="14" max="14" width="13.5703125" style="41" bestFit="1" customWidth="1"/>
    <col min="15" max="20" width="11.42578125" style="41"/>
  </cols>
  <sheetData>
    <row r="1" spans="1:31" s="34" customFormat="1" ht="12.75" x14ac:dyDescent="0.2">
      <c r="A1" s="42" t="s">
        <v>36</v>
      </c>
      <c r="B1" s="42"/>
      <c r="C1" s="42"/>
      <c r="D1" s="42"/>
      <c r="E1" s="42"/>
      <c r="F1" s="42"/>
      <c r="G1" s="42"/>
      <c r="H1" s="42"/>
      <c r="I1" s="42"/>
      <c r="J1" s="5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31" s="34" customFormat="1" ht="12.75" x14ac:dyDescent="0.2">
      <c r="A2" s="43" t="s">
        <v>37</v>
      </c>
      <c r="B2" s="43"/>
      <c r="C2" s="43"/>
      <c r="D2" s="43"/>
      <c r="E2" s="43"/>
      <c r="F2" s="43"/>
      <c r="G2" s="43"/>
      <c r="H2" s="43"/>
      <c r="I2" s="43"/>
      <c r="J2" s="5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1" s="34" customFormat="1" ht="12.75" x14ac:dyDescent="0.2">
      <c r="A3" s="42" t="s">
        <v>38</v>
      </c>
      <c r="B3" s="42"/>
      <c r="C3" s="42"/>
      <c r="D3" s="42"/>
      <c r="E3" s="42"/>
      <c r="F3" s="42"/>
      <c r="G3" s="42"/>
      <c r="H3" s="42"/>
      <c r="I3" s="42"/>
      <c r="J3" s="5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31" s="34" customFormat="1" ht="12.75" x14ac:dyDescent="0.2">
      <c r="A4" s="35"/>
      <c r="B4" s="35"/>
      <c r="C4" s="35"/>
      <c r="D4" s="35"/>
      <c r="E4" s="35"/>
      <c r="F4" s="35"/>
      <c r="G4" s="35"/>
      <c r="H4" s="35"/>
      <c r="I4" s="35"/>
      <c r="J4" s="5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31" x14ac:dyDescent="0.25">
      <c r="A5" s="43" t="s">
        <v>39</v>
      </c>
      <c r="B5" s="43"/>
      <c r="C5" s="43"/>
      <c r="D5" s="43"/>
      <c r="E5" s="43"/>
      <c r="F5" s="43"/>
      <c r="G5" s="43"/>
      <c r="H5" s="43"/>
      <c r="I5" s="43"/>
      <c r="K5" s="57"/>
      <c r="L5" s="57"/>
      <c r="M5" s="57"/>
      <c r="N5" s="57"/>
      <c r="O5" s="57"/>
      <c r="P5" s="57"/>
      <c r="Q5" s="57"/>
      <c r="R5" s="57"/>
      <c r="S5" s="57"/>
      <c r="T5" s="57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1" x14ac:dyDescent="0.25">
      <c r="A6" s="43" t="s">
        <v>46</v>
      </c>
      <c r="B6" s="43"/>
      <c r="C6" s="43"/>
      <c r="D6" s="43"/>
      <c r="E6" s="43"/>
      <c r="F6" s="43"/>
      <c r="G6" s="43"/>
      <c r="H6" s="43"/>
      <c r="I6" s="43"/>
      <c r="K6" s="57"/>
      <c r="L6" s="57"/>
      <c r="M6" s="57"/>
      <c r="N6" s="57"/>
      <c r="O6" s="57"/>
      <c r="P6" s="57"/>
      <c r="Q6" s="57"/>
      <c r="R6" s="57"/>
      <c r="S6" s="57"/>
      <c r="T6" s="57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x14ac:dyDescent="0.25">
      <c r="A7" s="6"/>
      <c r="B7" s="6"/>
      <c r="C7" s="6"/>
      <c r="D7" s="6"/>
      <c r="E7" s="6"/>
      <c r="F7" s="6"/>
      <c r="G7" s="6"/>
      <c r="H7" s="6"/>
      <c r="I7" s="6"/>
      <c r="K7" s="57"/>
      <c r="L7" s="57"/>
      <c r="M7" s="57"/>
      <c r="N7" s="57"/>
      <c r="O7" s="57"/>
      <c r="P7" s="57"/>
      <c r="Q7" s="57"/>
      <c r="R7" s="57"/>
      <c r="S7" s="57"/>
      <c r="T7" s="57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1" ht="18" customHeight="1" x14ac:dyDescent="0.25">
      <c r="A8" s="44" t="s">
        <v>0</v>
      </c>
      <c r="B8" s="47" t="s">
        <v>1</v>
      </c>
      <c r="C8" s="50" t="s">
        <v>2</v>
      </c>
      <c r="D8" s="51"/>
      <c r="E8" s="51"/>
      <c r="F8" s="51"/>
      <c r="G8" s="52" t="s">
        <v>3</v>
      </c>
      <c r="H8" s="52"/>
      <c r="I8" s="53"/>
      <c r="K8" s="57"/>
      <c r="L8" s="57"/>
      <c r="M8" s="57"/>
      <c r="N8" s="57"/>
      <c r="O8" s="57"/>
      <c r="P8" s="57"/>
      <c r="Q8" s="57"/>
      <c r="R8" s="57"/>
      <c r="S8" s="57"/>
      <c r="T8" s="57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1" ht="39" customHeight="1" x14ac:dyDescent="0.25">
      <c r="A9" s="45"/>
      <c r="B9" s="48"/>
      <c r="C9" s="50" t="s">
        <v>4</v>
      </c>
      <c r="D9" s="50"/>
      <c r="E9" s="50"/>
      <c r="F9" s="1" t="s">
        <v>5</v>
      </c>
      <c r="G9" s="54"/>
      <c r="H9" s="54"/>
      <c r="I9" s="55"/>
      <c r="K9" s="57"/>
      <c r="L9" s="57"/>
      <c r="M9" s="57"/>
      <c r="N9" s="57"/>
      <c r="O9" s="57"/>
      <c r="P9" s="57"/>
      <c r="Q9" s="57"/>
      <c r="R9" s="57"/>
      <c r="S9" s="57"/>
      <c r="T9" s="57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 ht="45" customHeight="1" x14ac:dyDescent="0.25">
      <c r="A10" s="46"/>
      <c r="B10" s="49"/>
      <c r="C10" s="2" t="s">
        <v>6</v>
      </c>
      <c r="D10" s="2" t="s">
        <v>7</v>
      </c>
      <c r="E10" s="3" t="s">
        <v>8</v>
      </c>
      <c r="F10" s="4" t="s">
        <v>9</v>
      </c>
      <c r="G10" s="2" t="s">
        <v>6</v>
      </c>
      <c r="H10" s="2" t="s">
        <v>7</v>
      </c>
      <c r="I10" s="5" t="s">
        <v>10</v>
      </c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31" ht="30.75" customHeight="1" x14ac:dyDescent="0.25">
      <c r="A11" s="7" t="s">
        <v>41</v>
      </c>
      <c r="B11" s="24">
        <f t="shared" ref="B11:I11" si="0">B12+B148+B54</f>
        <v>1491278.48</v>
      </c>
      <c r="C11" s="8">
        <f t="shared" si="0"/>
        <v>7438</v>
      </c>
      <c r="D11" s="8">
        <f t="shared" si="0"/>
        <v>11639</v>
      </c>
      <c r="E11" s="8">
        <f t="shared" si="0"/>
        <v>563962</v>
      </c>
      <c r="F11" s="8">
        <f t="shared" si="0"/>
        <v>713955.15</v>
      </c>
      <c r="G11" s="8">
        <f t="shared" si="0"/>
        <v>5141</v>
      </c>
      <c r="H11" s="8">
        <f t="shared" si="0"/>
        <v>11340</v>
      </c>
      <c r="I11" s="8">
        <f t="shared" si="0"/>
        <v>117773.33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ht="28.5" customHeight="1" x14ac:dyDescent="0.25">
      <c r="A12" s="9" t="s">
        <v>11</v>
      </c>
      <c r="B12" s="13">
        <f>B13</f>
        <v>196908</v>
      </c>
      <c r="C12" s="13">
        <f t="shared" ref="C12:I12" si="1">C13</f>
        <v>101</v>
      </c>
      <c r="D12" s="13">
        <f t="shared" si="1"/>
        <v>794</v>
      </c>
      <c r="E12" s="13">
        <f t="shared" si="1"/>
        <v>37901</v>
      </c>
      <c r="F12" s="13">
        <f t="shared" si="1"/>
        <v>60190</v>
      </c>
      <c r="G12" s="13">
        <f t="shared" si="1"/>
        <v>139</v>
      </c>
      <c r="H12" s="13">
        <f t="shared" si="1"/>
        <v>569</v>
      </c>
      <c r="I12" s="8">
        <f t="shared" si="1"/>
        <v>3940</v>
      </c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ht="28.5" customHeight="1" x14ac:dyDescent="0.25">
      <c r="A13" s="10" t="s">
        <v>11</v>
      </c>
      <c r="B13" s="8">
        <f>B14+B21+B25+B33+B35+B39+B43+B46+B51+B29+B18</f>
        <v>196908</v>
      </c>
      <c r="C13" s="8">
        <f>C14+C21+C25+C35+C43+C46+C29+C33+C18</f>
        <v>101</v>
      </c>
      <c r="D13" s="8">
        <f>D14+D18+D21+D25+D29+D33+D35+D39+D43+D46+D51</f>
        <v>794</v>
      </c>
      <c r="E13" s="8">
        <f>E14+E21+E25+E35+E43+E46+E29+E33+E18</f>
        <v>37901</v>
      </c>
      <c r="F13" s="8">
        <f>F14+F18+F21+F25+F29+F33+F35+F39+F43+F46+F51</f>
        <v>60190</v>
      </c>
      <c r="G13" s="8">
        <f>G14+G21+G25+G35+G43+G46+G29+G33+G18</f>
        <v>139</v>
      </c>
      <c r="H13" s="8">
        <f>H14+H21+H25+H35+H43+H46+H29+H33+H18</f>
        <v>569</v>
      </c>
      <c r="I13" s="8">
        <f>I14+I21+I25+I35+I43+I46+I29+I33+I18</f>
        <v>3940</v>
      </c>
      <c r="K13" s="57"/>
      <c r="L13" s="57"/>
      <c r="M13" s="57"/>
      <c r="N13" s="58"/>
      <c r="O13" s="57"/>
      <c r="P13" s="57"/>
      <c r="Q13" s="57"/>
      <c r="R13" s="57"/>
      <c r="S13" s="57"/>
      <c r="T13" s="57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 ht="27" customHeight="1" x14ac:dyDescent="0.25">
      <c r="A14" s="11" t="s">
        <v>12</v>
      </c>
      <c r="B14" s="13">
        <f>SUM(B15:B17)</f>
        <v>21268</v>
      </c>
      <c r="C14" s="13">
        <f t="shared" ref="C14:I14" si="2">SUM(C15:C17)</f>
        <v>85</v>
      </c>
      <c r="D14" s="13">
        <f t="shared" si="2"/>
        <v>85</v>
      </c>
      <c r="E14" s="13">
        <f t="shared" si="2"/>
        <v>6844</v>
      </c>
      <c r="F14" s="13">
        <f t="shared" si="2"/>
        <v>13061</v>
      </c>
      <c r="G14" s="13">
        <f t="shared" si="2"/>
        <v>114</v>
      </c>
      <c r="H14" s="13">
        <f t="shared" si="2"/>
        <v>114</v>
      </c>
      <c r="I14" s="8">
        <f t="shared" si="2"/>
        <v>1363</v>
      </c>
      <c r="K14" s="57"/>
      <c r="L14" s="57"/>
      <c r="M14" s="57"/>
      <c r="N14" s="58"/>
      <c r="O14" s="58"/>
      <c r="P14" s="58"/>
      <c r="Q14" s="58"/>
      <c r="R14" s="58"/>
      <c r="S14" s="58"/>
      <c r="T14" s="58"/>
      <c r="U14" s="33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 ht="24" customHeight="1" x14ac:dyDescent="0.25">
      <c r="A15" s="12" t="s">
        <v>13</v>
      </c>
      <c r="B15" s="13">
        <f>+E15+F15+I15</f>
        <v>13221</v>
      </c>
      <c r="C15" s="14">
        <v>85</v>
      </c>
      <c r="D15" s="14">
        <v>85</v>
      </c>
      <c r="E15" s="14">
        <v>6844</v>
      </c>
      <c r="F15" s="14">
        <v>6350</v>
      </c>
      <c r="G15" s="14">
        <v>1</v>
      </c>
      <c r="H15" s="14">
        <v>1</v>
      </c>
      <c r="I15" s="15">
        <v>27</v>
      </c>
      <c r="K15" s="57"/>
      <c r="L15" s="57"/>
      <c r="M15" s="57"/>
      <c r="N15" s="58"/>
      <c r="O15" s="58"/>
      <c r="P15" s="58"/>
      <c r="Q15" s="58"/>
      <c r="R15" s="58"/>
      <c r="S15" s="58"/>
      <c r="T15" s="58"/>
      <c r="U15" s="33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ht="24" customHeight="1" x14ac:dyDescent="0.25">
      <c r="A16" s="12" t="s">
        <v>33</v>
      </c>
      <c r="B16" s="13">
        <f>+E16+F16+I16</f>
        <v>5677</v>
      </c>
      <c r="C16" s="14">
        <v>0</v>
      </c>
      <c r="D16" s="14">
        <v>0</v>
      </c>
      <c r="E16" s="14">
        <v>0</v>
      </c>
      <c r="F16" s="14">
        <v>4807</v>
      </c>
      <c r="G16" s="14">
        <v>74</v>
      </c>
      <c r="H16" s="14">
        <v>74</v>
      </c>
      <c r="I16" s="15">
        <v>870</v>
      </c>
      <c r="K16" s="57"/>
      <c r="L16" s="57"/>
      <c r="M16" s="57"/>
      <c r="N16" s="58"/>
      <c r="O16" s="58"/>
      <c r="P16" s="58"/>
      <c r="Q16" s="58"/>
      <c r="R16" s="58"/>
      <c r="S16" s="58"/>
      <c r="T16" s="58"/>
      <c r="U16" s="33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ht="24" customHeight="1" x14ac:dyDescent="0.25">
      <c r="A17" s="12" t="s">
        <v>32</v>
      </c>
      <c r="B17" s="13">
        <f>+E17+F17+I17</f>
        <v>2370</v>
      </c>
      <c r="C17" s="14">
        <v>0</v>
      </c>
      <c r="D17" s="14">
        <v>0</v>
      </c>
      <c r="E17" s="14">
        <v>0</v>
      </c>
      <c r="F17" s="14">
        <v>1904</v>
      </c>
      <c r="G17" s="14">
        <v>39</v>
      </c>
      <c r="H17" s="14">
        <v>39</v>
      </c>
      <c r="I17" s="15">
        <v>466</v>
      </c>
      <c r="K17" s="57"/>
      <c r="L17" s="57"/>
      <c r="M17" s="57"/>
      <c r="N17" s="58"/>
      <c r="O17" s="58"/>
      <c r="P17" s="58"/>
      <c r="Q17" s="58"/>
      <c r="R17" s="58"/>
      <c r="S17" s="58"/>
      <c r="T17" s="58"/>
      <c r="U17" s="33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ht="27" customHeight="1" x14ac:dyDescent="0.25">
      <c r="A18" s="11" t="s">
        <v>20</v>
      </c>
      <c r="B18" s="13">
        <f t="shared" ref="B18:I18" si="3">SUM(B19:B20)</f>
        <v>56</v>
      </c>
      <c r="C18" s="13">
        <f t="shared" si="3"/>
        <v>0</v>
      </c>
      <c r="D18" s="13">
        <f t="shared" si="3"/>
        <v>0</v>
      </c>
      <c r="E18" s="13">
        <f t="shared" si="3"/>
        <v>0</v>
      </c>
      <c r="F18" s="13">
        <f t="shared" si="3"/>
        <v>48</v>
      </c>
      <c r="G18" s="13">
        <f t="shared" si="3"/>
        <v>1</v>
      </c>
      <c r="H18" s="13">
        <f t="shared" si="3"/>
        <v>2</v>
      </c>
      <c r="I18" s="8">
        <f t="shared" si="3"/>
        <v>8</v>
      </c>
      <c r="K18" s="57"/>
      <c r="L18" s="57"/>
      <c r="M18" s="57"/>
      <c r="N18" s="58"/>
      <c r="O18" s="58"/>
      <c r="P18" s="58"/>
      <c r="Q18" s="58"/>
      <c r="R18" s="58"/>
      <c r="S18" s="58"/>
      <c r="T18" s="58"/>
      <c r="U18" s="33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ht="21.75" customHeight="1" x14ac:dyDescent="0.25">
      <c r="A19" s="12" t="s">
        <v>13</v>
      </c>
      <c r="B19" s="13">
        <f>+E19+F19+I19</f>
        <v>40</v>
      </c>
      <c r="C19" s="14">
        <v>0</v>
      </c>
      <c r="D19" s="14">
        <v>0</v>
      </c>
      <c r="E19" s="14">
        <v>0</v>
      </c>
      <c r="F19" s="14">
        <v>40</v>
      </c>
      <c r="G19" s="14">
        <v>0</v>
      </c>
      <c r="H19" s="14">
        <v>0</v>
      </c>
      <c r="I19" s="15">
        <v>0</v>
      </c>
      <c r="K19" s="57"/>
      <c r="L19" s="57"/>
      <c r="M19" s="57"/>
      <c r="N19" s="58"/>
      <c r="O19" s="58"/>
      <c r="P19" s="58"/>
      <c r="Q19" s="58"/>
      <c r="R19" s="58"/>
      <c r="S19" s="58"/>
      <c r="T19" s="58"/>
      <c r="U19" s="33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ht="21.75" customHeight="1" x14ac:dyDescent="0.25">
      <c r="A20" s="12" t="s">
        <v>32</v>
      </c>
      <c r="B20" s="13">
        <f>+E20+F20+I20</f>
        <v>16</v>
      </c>
      <c r="C20" s="14">
        <v>0</v>
      </c>
      <c r="D20" s="14">
        <v>0</v>
      </c>
      <c r="E20" s="14">
        <v>0</v>
      </c>
      <c r="F20" s="14">
        <v>8</v>
      </c>
      <c r="G20" s="14">
        <v>1</v>
      </c>
      <c r="H20" s="14">
        <v>2</v>
      </c>
      <c r="I20" s="15">
        <v>8</v>
      </c>
      <c r="K20" s="57"/>
      <c r="L20" s="57"/>
      <c r="M20" s="57"/>
      <c r="N20" s="58"/>
      <c r="O20" s="58"/>
      <c r="P20" s="58"/>
      <c r="Q20" s="58"/>
      <c r="R20" s="58"/>
      <c r="S20" s="58"/>
      <c r="T20" s="58"/>
      <c r="U20" s="33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ht="27" customHeight="1" x14ac:dyDescent="0.25">
      <c r="A21" s="11" t="s">
        <v>34</v>
      </c>
      <c r="B21" s="13">
        <f>SUM(B22:B24)</f>
        <v>15023</v>
      </c>
      <c r="C21" s="13">
        <f t="shared" ref="C21" si="4">SUM(C22:C24)</f>
        <v>5</v>
      </c>
      <c r="D21" s="13">
        <f t="shared" ref="D21" si="5">SUM(D22:D24)</f>
        <v>79</v>
      </c>
      <c r="E21" s="13">
        <f t="shared" ref="E21" si="6">SUM(E22:E24)</f>
        <v>1452</v>
      </c>
      <c r="F21" s="13">
        <f t="shared" ref="F21" si="7">SUM(F22:F24)</f>
        <v>12958</v>
      </c>
      <c r="G21" s="13">
        <f t="shared" ref="G21" si="8">SUM(G22:G24)</f>
        <v>14</v>
      </c>
      <c r="H21" s="13">
        <f t="shared" ref="H21" si="9">SUM(H22:H24)</f>
        <v>104</v>
      </c>
      <c r="I21" s="8">
        <f t="shared" ref="I21" si="10">SUM(I22:I24)</f>
        <v>613</v>
      </c>
      <c r="K21" s="57"/>
      <c r="L21" s="57"/>
      <c r="M21" s="57"/>
      <c r="N21" s="58"/>
      <c r="O21" s="58"/>
      <c r="P21" s="58"/>
      <c r="Q21" s="58"/>
      <c r="R21" s="58"/>
      <c r="S21" s="58"/>
      <c r="T21" s="58"/>
      <c r="U21" s="33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ht="24.75" customHeight="1" x14ac:dyDescent="0.25">
      <c r="A22" s="12" t="s">
        <v>13</v>
      </c>
      <c r="B22" s="13">
        <f>+E22+F22+I22</f>
        <v>9532</v>
      </c>
      <c r="C22" s="14">
        <v>5</v>
      </c>
      <c r="D22" s="14">
        <v>79</v>
      </c>
      <c r="E22" s="14">
        <v>1452</v>
      </c>
      <c r="F22" s="14">
        <v>7874</v>
      </c>
      <c r="G22" s="14">
        <v>1</v>
      </c>
      <c r="H22" s="14">
        <v>8</v>
      </c>
      <c r="I22" s="15">
        <v>206</v>
      </c>
      <c r="K22" s="57"/>
      <c r="L22" s="57"/>
      <c r="M22" s="57"/>
      <c r="N22" s="58"/>
      <c r="O22" s="58"/>
      <c r="P22" s="58"/>
      <c r="Q22" s="58"/>
      <c r="R22" s="58"/>
      <c r="S22" s="58"/>
      <c r="T22" s="58"/>
      <c r="U22" s="33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ht="24.75" customHeight="1" x14ac:dyDescent="0.25">
      <c r="A23" s="12" t="s">
        <v>33</v>
      </c>
      <c r="B23" s="13">
        <f>+E23+F23+I23</f>
        <v>1964</v>
      </c>
      <c r="C23" s="14">
        <v>0</v>
      </c>
      <c r="D23" s="14">
        <v>0</v>
      </c>
      <c r="E23" s="14">
        <v>0</v>
      </c>
      <c r="F23" s="14">
        <v>1736</v>
      </c>
      <c r="G23" s="14">
        <v>9</v>
      </c>
      <c r="H23" s="14">
        <v>69</v>
      </c>
      <c r="I23" s="15">
        <v>228</v>
      </c>
      <c r="K23" s="57"/>
      <c r="L23" s="57"/>
      <c r="M23" s="57"/>
      <c r="N23" s="58"/>
      <c r="O23" s="58"/>
      <c r="P23" s="58"/>
      <c r="Q23" s="58"/>
      <c r="R23" s="58"/>
      <c r="S23" s="58"/>
      <c r="T23" s="58"/>
      <c r="U23" s="33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ht="24.75" customHeight="1" x14ac:dyDescent="0.25">
      <c r="A24" s="12" t="s">
        <v>32</v>
      </c>
      <c r="B24" s="13">
        <f>+E24+F24+I24</f>
        <v>3527</v>
      </c>
      <c r="C24" s="14">
        <v>0</v>
      </c>
      <c r="D24" s="14">
        <v>0</v>
      </c>
      <c r="E24" s="14">
        <v>0</v>
      </c>
      <c r="F24" s="14">
        <v>3348</v>
      </c>
      <c r="G24" s="14">
        <v>4</v>
      </c>
      <c r="H24" s="14">
        <v>27</v>
      </c>
      <c r="I24" s="15">
        <v>179</v>
      </c>
      <c r="K24" s="57"/>
      <c r="L24" s="57"/>
      <c r="M24" s="57"/>
      <c r="N24" s="58"/>
      <c r="O24" s="58"/>
      <c r="P24" s="58"/>
      <c r="Q24" s="58"/>
      <c r="R24" s="58"/>
      <c r="S24" s="58"/>
      <c r="T24" s="58"/>
      <c r="U24" s="33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ht="25.5" customHeight="1" x14ac:dyDescent="0.25">
      <c r="A25" s="11" t="s">
        <v>14</v>
      </c>
      <c r="B25" s="13">
        <f>SUM(B26:B28)</f>
        <v>12884</v>
      </c>
      <c r="C25" s="13">
        <f t="shared" ref="C25" si="11">SUM(C26:C28)</f>
        <v>2</v>
      </c>
      <c r="D25" s="13">
        <f t="shared" ref="D25" si="12">SUM(D26:D28)</f>
        <v>4</v>
      </c>
      <c r="E25" s="13">
        <f t="shared" ref="E25" si="13">SUM(E26:E28)</f>
        <v>443</v>
      </c>
      <c r="F25" s="13">
        <f t="shared" ref="F25" si="14">SUM(F26:F28)</f>
        <v>11559</v>
      </c>
      <c r="G25" s="13">
        <f t="shared" ref="G25" si="15">SUM(G26:G28)</f>
        <v>4</v>
      </c>
      <c r="H25" s="13">
        <f t="shared" ref="H25" si="16">SUM(H26:H28)</f>
        <v>211</v>
      </c>
      <c r="I25" s="8">
        <f t="shared" ref="I25" si="17">SUM(I26:I28)</f>
        <v>882</v>
      </c>
      <c r="K25" s="57"/>
      <c r="L25" s="57"/>
      <c r="M25" s="57"/>
      <c r="N25" s="58"/>
      <c r="O25" s="58"/>
      <c r="P25" s="58"/>
      <c r="Q25" s="58"/>
      <c r="R25" s="58"/>
      <c r="S25" s="58"/>
      <c r="T25" s="58"/>
      <c r="U25" s="33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ht="24.75" customHeight="1" x14ac:dyDescent="0.25">
      <c r="A26" s="21" t="s">
        <v>13</v>
      </c>
      <c r="B26" s="13">
        <f>+E26+F26+I26</f>
        <v>5757</v>
      </c>
      <c r="C26" s="14">
        <v>1</v>
      </c>
      <c r="D26" s="14">
        <v>1</v>
      </c>
      <c r="E26" s="14">
        <v>360</v>
      </c>
      <c r="F26" s="14">
        <v>4578</v>
      </c>
      <c r="G26" s="14">
        <v>2</v>
      </c>
      <c r="H26" s="14">
        <v>197</v>
      </c>
      <c r="I26" s="15">
        <v>819</v>
      </c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ht="24.75" customHeight="1" x14ac:dyDescent="0.25">
      <c r="A27" s="12" t="s">
        <v>33</v>
      </c>
      <c r="B27" s="13">
        <f>+E27+F27+I27</f>
        <v>3159</v>
      </c>
      <c r="C27" s="14">
        <v>0</v>
      </c>
      <c r="D27" s="14">
        <v>0</v>
      </c>
      <c r="E27" s="14">
        <v>0</v>
      </c>
      <c r="F27" s="14">
        <v>3132</v>
      </c>
      <c r="G27" s="14">
        <v>1</v>
      </c>
      <c r="H27" s="14">
        <v>3</v>
      </c>
      <c r="I27" s="15">
        <v>27</v>
      </c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ht="24.75" customHeight="1" x14ac:dyDescent="0.25">
      <c r="A28" s="12" t="s">
        <v>32</v>
      </c>
      <c r="B28" s="13">
        <f>+E28+F28+I28</f>
        <v>3968</v>
      </c>
      <c r="C28" s="14">
        <v>1</v>
      </c>
      <c r="D28" s="14">
        <v>3</v>
      </c>
      <c r="E28" s="14">
        <v>83</v>
      </c>
      <c r="F28" s="14">
        <v>3849</v>
      </c>
      <c r="G28" s="14">
        <v>1</v>
      </c>
      <c r="H28" s="14">
        <v>11</v>
      </c>
      <c r="I28" s="15">
        <v>36</v>
      </c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ht="30.75" customHeight="1" x14ac:dyDescent="0.25">
      <c r="A29" s="11" t="s">
        <v>15</v>
      </c>
      <c r="B29" s="13">
        <f>SUM(B30:B32)</f>
        <v>676</v>
      </c>
      <c r="C29" s="13">
        <f t="shared" ref="C29" si="18">SUM(C30:C32)</f>
        <v>1</v>
      </c>
      <c r="D29" s="13">
        <f t="shared" ref="D29" si="19">SUM(D30:D32)</f>
        <v>1</v>
      </c>
      <c r="E29" s="13">
        <f t="shared" ref="E29" si="20">SUM(E30:E32)</f>
        <v>179</v>
      </c>
      <c r="F29" s="13">
        <f t="shared" ref="F29" si="21">SUM(F30:F32)</f>
        <v>497</v>
      </c>
      <c r="G29" s="13">
        <f t="shared" ref="G29" si="22">SUM(G30:G32)</f>
        <v>0</v>
      </c>
      <c r="H29" s="13">
        <f t="shared" ref="H29" si="23">SUM(H30:H32)</f>
        <v>0</v>
      </c>
      <c r="I29" s="8">
        <f t="shared" ref="I29" si="24">SUM(I30:I32)</f>
        <v>0</v>
      </c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ht="23.1" customHeight="1" x14ac:dyDescent="0.25">
      <c r="A30" s="12" t="s">
        <v>13</v>
      </c>
      <c r="B30" s="13">
        <f>+E30+F30+I30</f>
        <v>179</v>
      </c>
      <c r="C30" s="14">
        <v>1</v>
      </c>
      <c r="D30" s="14">
        <v>1</v>
      </c>
      <c r="E30" s="14">
        <v>179</v>
      </c>
      <c r="F30" s="14">
        <v>0</v>
      </c>
      <c r="G30" s="14">
        <v>0</v>
      </c>
      <c r="H30" s="14">
        <v>0</v>
      </c>
      <c r="I30" s="15">
        <v>0</v>
      </c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23.1" customHeight="1" x14ac:dyDescent="0.25">
      <c r="A31" s="12" t="s">
        <v>33</v>
      </c>
      <c r="B31" s="13">
        <f>+E31+F31+I31</f>
        <v>149</v>
      </c>
      <c r="C31" s="14">
        <v>0</v>
      </c>
      <c r="D31" s="14">
        <v>0</v>
      </c>
      <c r="E31" s="14">
        <v>0</v>
      </c>
      <c r="F31" s="14">
        <v>149</v>
      </c>
      <c r="G31" s="14">
        <v>0</v>
      </c>
      <c r="H31" s="14">
        <v>0</v>
      </c>
      <c r="I31" s="15">
        <v>0</v>
      </c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ht="23.1" customHeight="1" x14ac:dyDescent="0.25">
      <c r="A32" s="12" t="s">
        <v>32</v>
      </c>
      <c r="B32" s="13">
        <f>+E32+F32+I32</f>
        <v>348</v>
      </c>
      <c r="C32" s="14">
        <v>0</v>
      </c>
      <c r="D32" s="14">
        <v>0</v>
      </c>
      <c r="E32" s="14">
        <v>0</v>
      </c>
      <c r="F32" s="39">
        <v>348</v>
      </c>
      <c r="G32" s="14">
        <v>0</v>
      </c>
      <c r="H32" s="14">
        <v>0</v>
      </c>
      <c r="I32" s="15">
        <v>0</v>
      </c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ht="29.25" customHeight="1" x14ac:dyDescent="0.25">
      <c r="A33" s="11" t="s">
        <v>27</v>
      </c>
      <c r="B33" s="13">
        <f t="shared" ref="B33:I33" si="25">SUM(B34:B34)</f>
        <v>26753</v>
      </c>
      <c r="C33" s="13">
        <f t="shared" si="25"/>
        <v>1</v>
      </c>
      <c r="D33" s="13">
        <f t="shared" si="25"/>
        <v>1</v>
      </c>
      <c r="E33" s="13">
        <f t="shared" si="25"/>
        <v>26753</v>
      </c>
      <c r="F33" s="13">
        <f t="shared" si="25"/>
        <v>0</v>
      </c>
      <c r="G33" s="13">
        <f t="shared" si="25"/>
        <v>0</v>
      </c>
      <c r="H33" s="13">
        <f t="shared" si="25"/>
        <v>0</v>
      </c>
      <c r="I33" s="8">
        <f t="shared" si="25"/>
        <v>0</v>
      </c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ht="21.95" customHeight="1" x14ac:dyDescent="0.25">
      <c r="A34" s="12" t="s">
        <v>32</v>
      </c>
      <c r="B34" s="13">
        <f>+E34+F34+I34</f>
        <v>26753</v>
      </c>
      <c r="C34" s="39">
        <v>1</v>
      </c>
      <c r="D34" s="14">
        <v>1</v>
      </c>
      <c r="E34" s="14">
        <v>26753</v>
      </c>
      <c r="F34" s="39">
        <v>0</v>
      </c>
      <c r="G34" s="14">
        <v>0</v>
      </c>
      <c r="H34" s="14">
        <v>0</v>
      </c>
      <c r="I34" s="15">
        <v>0</v>
      </c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ht="30.75" customHeight="1" x14ac:dyDescent="0.25">
      <c r="A35" s="11" t="s">
        <v>16</v>
      </c>
      <c r="B35" s="13">
        <f>SUM(B36:B38)</f>
        <v>15660</v>
      </c>
      <c r="C35" s="13">
        <f t="shared" ref="C35" si="26">SUM(C36:C38)</f>
        <v>6</v>
      </c>
      <c r="D35" s="13">
        <f t="shared" ref="D35" si="27">SUM(D36:D38)</f>
        <v>43</v>
      </c>
      <c r="E35" s="13">
        <f t="shared" ref="E35" si="28">SUM(E36:E38)</f>
        <v>2078</v>
      </c>
      <c r="F35" s="13">
        <f t="shared" ref="F35" si="29">SUM(F36:F38)</f>
        <v>12557</v>
      </c>
      <c r="G35" s="13">
        <f t="shared" ref="G35" si="30">SUM(G36:G38)</f>
        <v>5</v>
      </c>
      <c r="H35" s="13">
        <f t="shared" ref="H35" si="31">SUM(H36:H38)</f>
        <v>137</v>
      </c>
      <c r="I35" s="8">
        <f t="shared" ref="I35" si="32">SUM(I36:I38)</f>
        <v>1025</v>
      </c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ht="25.5" customHeight="1" x14ac:dyDescent="0.25">
      <c r="A36" s="12" t="s">
        <v>13</v>
      </c>
      <c r="B36" s="13">
        <f t="shared" ref="B36" si="33">+E36+F36+I36</f>
        <v>8938</v>
      </c>
      <c r="C36" s="14">
        <v>0</v>
      </c>
      <c r="D36" s="14">
        <v>0</v>
      </c>
      <c r="E36" s="14">
        <v>0</v>
      </c>
      <c r="F36" s="14">
        <v>8900</v>
      </c>
      <c r="G36" s="14">
        <v>1</v>
      </c>
      <c r="H36" s="14">
        <v>2</v>
      </c>
      <c r="I36" s="15">
        <v>38</v>
      </c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ht="25.5" customHeight="1" x14ac:dyDescent="0.25">
      <c r="A37" s="12" t="s">
        <v>33</v>
      </c>
      <c r="B37" s="13">
        <f>+E37+F37+I37</f>
        <v>4516</v>
      </c>
      <c r="C37" s="14">
        <v>5</v>
      </c>
      <c r="D37" s="14">
        <v>42</v>
      </c>
      <c r="E37" s="14">
        <v>1954</v>
      </c>
      <c r="F37" s="14">
        <v>2500</v>
      </c>
      <c r="G37" s="14">
        <v>2</v>
      </c>
      <c r="H37" s="14">
        <v>45</v>
      </c>
      <c r="I37" s="15">
        <v>62</v>
      </c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ht="25.5" customHeight="1" x14ac:dyDescent="0.25">
      <c r="A38" s="12" t="s">
        <v>32</v>
      </c>
      <c r="B38" s="13">
        <f>+E38+F38+I38</f>
        <v>2206</v>
      </c>
      <c r="C38" s="14">
        <v>1</v>
      </c>
      <c r="D38" s="14">
        <v>1</v>
      </c>
      <c r="E38" s="14">
        <v>124</v>
      </c>
      <c r="F38" s="14">
        <v>1157</v>
      </c>
      <c r="G38" s="14">
        <v>2</v>
      </c>
      <c r="H38" s="14">
        <v>90</v>
      </c>
      <c r="I38" s="15">
        <v>925</v>
      </c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ht="26.25" customHeight="1" x14ac:dyDescent="0.25">
      <c r="A39" s="11" t="s">
        <v>48</v>
      </c>
      <c r="B39" s="13">
        <f>SUM(B40:B42)</f>
        <v>97824</v>
      </c>
      <c r="C39" s="13">
        <f>SUM(C40:C42)</f>
        <v>1</v>
      </c>
      <c r="D39" s="13">
        <f>SUM(D40:D42)</f>
        <v>577</v>
      </c>
      <c r="E39" s="13">
        <f>SUM(E40:E42)</f>
        <v>93220</v>
      </c>
      <c r="F39" s="13">
        <f t="shared" ref="F39" si="34">SUM(F40:F42)</f>
        <v>4604</v>
      </c>
      <c r="G39" s="13">
        <f>SUM(G40:G42)</f>
        <v>0</v>
      </c>
      <c r="H39" s="13">
        <f>SUM(H40:H42)</f>
        <v>0</v>
      </c>
      <c r="I39" s="8">
        <f>SUM(I40:I42)</f>
        <v>0</v>
      </c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ht="25.5" customHeight="1" x14ac:dyDescent="0.25">
      <c r="A40" s="12" t="s">
        <v>13</v>
      </c>
      <c r="B40" s="13">
        <f t="shared" ref="B40" si="35">+E40+F40+I40</f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>
        <v>0</v>
      </c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ht="25.5" customHeight="1" x14ac:dyDescent="0.25">
      <c r="A41" s="12" t="s">
        <v>33</v>
      </c>
      <c r="B41" s="13">
        <f>+E41+F41+I41</f>
        <v>93220</v>
      </c>
      <c r="C41" s="14">
        <v>1</v>
      </c>
      <c r="D41" s="14">
        <v>577</v>
      </c>
      <c r="E41" s="14">
        <v>93220</v>
      </c>
      <c r="F41" s="14">
        <v>0</v>
      </c>
      <c r="G41" s="14">
        <v>0</v>
      </c>
      <c r="H41" s="14">
        <v>0</v>
      </c>
      <c r="I41" s="15">
        <v>0</v>
      </c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ht="25.5" customHeight="1" x14ac:dyDescent="0.25">
      <c r="A42" s="12" t="s">
        <v>32</v>
      </c>
      <c r="B42" s="13">
        <f>+E42+F42+I42</f>
        <v>4604</v>
      </c>
      <c r="C42" s="14">
        <v>0</v>
      </c>
      <c r="D42" s="14">
        <v>0</v>
      </c>
      <c r="E42" s="14">
        <v>0</v>
      </c>
      <c r="F42" s="14">
        <v>4604</v>
      </c>
      <c r="G42" s="14">
        <v>0</v>
      </c>
      <c r="H42" s="14">
        <v>0</v>
      </c>
      <c r="I42" s="15">
        <v>0</v>
      </c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ht="31.5" customHeight="1" x14ac:dyDescent="0.25">
      <c r="A43" s="11" t="s">
        <v>17</v>
      </c>
      <c r="B43" s="13">
        <f t="shared" ref="B43:I43" si="36">SUM(B44:B45)</f>
        <v>191</v>
      </c>
      <c r="C43" s="13">
        <f t="shared" si="36"/>
        <v>0</v>
      </c>
      <c r="D43" s="13">
        <f t="shared" si="36"/>
        <v>0</v>
      </c>
      <c r="E43" s="13">
        <f t="shared" si="36"/>
        <v>0</v>
      </c>
      <c r="F43" s="13">
        <f t="shared" si="36"/>
        <v>142</v>
      </c>
      <c r="G43" s="13">
        <f t="shared" si="36"/>
        <v>1</v>
      </c>
      <c r="H43" s="13">
        <f t="shared" si="36"/>
        <v>1</v>
      </c>
      <c r="I43" s="8">
        <f t="shared" si="36"/>
        <v>49</v>
      </c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 ht="23.25" customHeight="1" x14ac:dyDescent="0.25">
      <c r="A44" s="12" t="s">
        <v>13</v>
      </c>
      <c r="B44" s="13">
        <f t="shared" ref="B44" si="37">+E44+F44+I44</f>
        <v>142</v>
      </c>
      <c r="C44" s="14">
        <v>0</v>
      </c>
      <c r="D44" s="14">
        <v>0</v>
      </c>
      <c r="E44" s="14">
        <v>0</v>
      </c>
      <c r="F44" s="14">
        <v>142</v>
      </c>
      <c r="G44" s="14">
        <v>0</v>
      </c>
      <c r="H44" s="14">
        <v>0</v>
      </c>
      <c r="I44" s="15">
        <v>0</v>
      </c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 ht="23.25" customHeight="1" x14ac:dyDescent="0.25">
      <c r="A45" s="12" t="s">
        <v>33</v>
      </c>
      <c r="B45" s="13">
        <f>+E45+F45+I45</f>
        <v>49</v>
      </c>
      <c r="C45" s="14">
        <v>0</v>
      </c>
      <c r="D45" s="14">
        <v>0</v>
      </c>
      <c r="E45" s="14">
        <v>0</v>
      </c>
      <c r="F45" s="14">
        <v>0</v>
      </c>
      <c r="G45" s="14">
        <v>1</v>
      </c>
      <c r="H45" s="14">
        <v>1</v>
      </c>
      <c r="I45" s="15">
        <v>49</v>
      </c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1:31" ht="27" customHeight="1" x14ac:dyDescent="0.25">
      <c r="A46" s="11" t="s">
        <v>18</v>
      </c>
      <c r="B46" s="13">
        <f>SUM(B47:B49)</f>
        <v>3242</v>
      </c>
      <c r="C46" s="13">
        <f t="shared" ref="C46" si="38">SUM(C47:C49)</f>
        <v>1</v>
      </c>
      <c r="D46" s="13">
        <f t="shared" ref="D46" si="39">SUM(D47:D49)</f>
        <v>1</v>
      </c>
      <c r="E46" s="13">
        <f t="shared" ref="E46" si="40">SUM(E47:E49)</f>
        <v>152</v>
      </c>
      <c r="F46" s="13">
        <f t="shared" ref="F46" si="41">SUM(F47:F49)</f>
        <v>3090</v>
      </c>
      <c r="G46" s="13">
        <f t="shared" ref="G46" si="42">SUM(G47:G49)</f>
        <v>0</v>
      </c>
      <c r="H46" s="13">
        <f t="shared" ref="H46" si="43">SUM(H47:H49)</f>
        <v>0</v>
      </c>
      <c r="I46" s="8">
        <f t="shared" ref="I46" si="44">SUM(I47:I49)</f>
        <v>0</v>
      </c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</row>
    <row r="47" spans="1:31" ht="25.5" customHeight="1" x14ac:dyDescent="0.25">
      <c r="A47" s="21" t="s">
        <v>13</v>
      </c>
      <c r="B47" s="13">
        <f>+E47+F47+I47</f>
        <v>954</v>
      </c>
      <c r="C47" s="14">
        <v>1</v>
      </c>
      <c r="D47" s="14">
        <v>1</v>
      </c>
      <c r="E47" s="14">
        <v>152</v>
      </c>
      <c r="F47" s="14">
        <v>802</v>
      </c>
      <c r="G47" s="14">
        <v>0</v>
      </c>
      <c r="H47" s="14">
        <v>0</v>
      </c>
      <c r="I47" s="15">
        <v>0</v>
      </c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1:31" ht="25.5" customHeight="1" x14ac:dyDescent="0.25">
      <c r="A48" s="12" t="s">
        <v>33</v>
      </c>
      <c r="B48" s="13">
        <f>+E48+F48+I48</f>
        <v>1557</v>
      </c>
      <c r="C48" s="14">
        <v>0</v>
      </c>
      <c r="D48" s="14">
        <v>0</v>
      </c>
      <c r="E48" s="14">
        <v>0</v>
      </c>
      <c r="F48" s="14">
        <v>1557</v>
      </c>
      <c r="G48" s="14">
        <v>0</v>
      </c>
      <c r="H48" s="14">
        <v>0</v>
      </c>
      <c r="I48" s="15">
        <v>0</v>
      </c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</row>
    <row r="49" spans="1:31" ht="25.5" customHeight="1" x14ac:dyDescent="0.25">
      <c r="A49" s="12" t="s">
        <v>32</v>
      </c>
      <c r="B49" s="13">
        <f>+E49+F49+I49</f>
        <v>731</v>
      </c>
      <c r="C49" s="14">
        <v>0</v>
      </c>
      <c r="D49" s="14">
        <v>0</v>
      </c>
      <c r="E49" s="14">
        <v>0</v>
      </c>
      <c r="F49" s="14">
        <v>731</v>
      </c>
      <c r="G49" s="14">
        <v>0</v>
      </c>
      <c r="H49" s="14">
        <v>0</v>
      </c>
      <c r="I49" s="15">
        <v>0</v>
      </c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</row>
    <row r="50" spans="1:31" ht="21.95" customHeight="1" x14ac:dyDescent="0.25">
      <c r="A50" s="10" t="s">
        <v>47</v>
      </c>
      <c r="B50" s="13"/>
      <c r="C50" s="14"/>
      <c r="D50" s="14"/>
      <c r="E50" s="14"/>
      <c r="F50" s="14"/>
      <c r="G50" s="14"/>
      <c r="H50" s="14"/>
      <c r="I50" s="15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</row>
    <row r="51" spans="1:31" ht="21.95" customHeight="1" x14ac:dyDescent="0.25">
      <c r="A51" s="11" t="s">
        <v>35</v>
      </c>
      <c r="B51" s="13">
        <f t="shared" ref="B51:I51" si="45">SUM(B52:B53)</f>
        <v>3331</v>
      </c>
      <c r="C51" s="13">
        <f t="shared" si="45"/>
        <v>1</v>
      </c>
      <c r="D51" s="13">
        <f t="shared" si="45"/>
        <v>3</v>
      </c>
      <c r="E51" s="13">
        <f t="shared" si="45"/>
        <v>1657</v>
      </c>
      <c r="F51" s="13">
        <f t="shared" si="45"/>
        <v>1674</v>
      </c>
      <c r="G51" s="13">
        <f t="shared" si="45"/>
        <v>0</v>
      </c>
      <c r="H51" s="13">
        <f t="shared" si="45"/>
        <v>0</v>
      </c>
      <c r="I51" s="8">
        <f t="shared" si="45"/>
        <v>0</v>
      </c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1:31" ht="23.1" customHeight="1" x14ac:dyDescent="0.25">
      <c r="A52" s="12" t="s">
        <v>33</v>
      </c>
      <c r="B52" s="13">
        <f>+E52+F52+I52</f>
        <v>1657</v>
      </c>
      <c r="C52" s="14">
        <v>1</v>
      </c>
      <c r="D52" s="14">
        <v>3</v>
      </c>
      <c r="E52" s="14">
        <v>1657</v>
      </c>
      <c r="F52" s="14">
        <v>0</v>
      </c>
      <c r="G52" s="14">
        <v>0</v>
      </c>
      <c r="H52" s="14">
        <v>0</v>
      </c>
      <c r="I52" s="15">
        <v>0</v>
      </c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</row>
    <row r="53" spans="1:31" ht="23.1" customHeight="1" x14ac:dyDescent="0.25">
      <c r="A53" s="12" t="s">
        <v>32</v>
      </c>
      <c r="B53" s="13">
        <f>+E53+F53+I53</f>
        <v>1674</v>
      </c>
      <c r="C53" s="14">
        <v>0</v>
      </c>
      <c r="D53" s="14">
        <v>0</v>
      </c>
      <c r="E53" s="14">
        <v>0</v>
      </c>
      <c r="F53" s="14">
        <v>1674</v>
      </c>
      <c r="G53" s="14">
        <v>0</v>
      </c>
      <c r="H53" s="14">
        <v>0</v>
      </c>
      <c r="I53" s="15">
        <v>0</v>
      </c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1:31" ht="21.95" customHeight="1" x14ac:dyDescent="0.25">
      <c r="A54" s="9" t="s">
        <v>19</v>
      </c>
      <c r="B54" s="13">
        <f t="shared" ref="B54:I54" si="46">+B109+B55</f>
        <v>846616.48</v>
      </c>
      <c r="C54" s="22">
        <f t="shared" si="46"/>
        <v>2474</v>
      </c>
      <c r="D54" s="22">
        <f t="shared" si="46"/>
        <v>5469</v>
      </c>
      <c r="E54" s="22">
        <f t="shared" si="46"/>
        <v>232334</v>
      </c>
      <c r="F54" s="22">
        <f t="shared" si="46"/>
        <v>527294.15</v>
      </c>
      <c r="G54" s="22">
        <f t="shared" si="46"/>
        <v>2506</v>
      </c>
      <c r="H54" s="22">
        <f t="shared" si="46"/>
        <v>7234</v>
      </c>
      <c r="I54" s="26">
        <f t="shared" si="46"/>
        <v>86233.33</v>
      </c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 ht="21.95" customHeight="1" x14ac:dyDescent="0.25">
      <c r="A55" s="10" t="s">
        <v>19</v>
      </c>
      <c r="B55" s="22">
        <f t="shared" ref="B55:I55" si="47">B56+B60+B64+B68+B76+B80+B84+B93+B97+B101+B105+B72+B89</f>
        <v>817086.39</v>
      </c>
      <c r="C55" s="22">
        <f t="shared" si="47"/>
        <v>2422</v>
      </c>
      <c r="D55" s="22">
        <f t="shared" si="47"/>
        <v>5347</v>
      </c>
      <c r="E55" s="22">
        <f t="shared" si="47"/>
        <v>227570</v>
      </c>
      <c r="F55" s="22">
        <f t="shared" si="47"/>
        <v>510060.54</v>
      </c>
      <c r="G55" s="22">
        <f t="shared" si="47"/>
        <v>2331</v>
      </c>
      <c r="H55" s="22">
        <f t="shared" si="47"/>
        <v>6877</v>
      </c>
      <c r="I55" s="26">
        <f t="shared" si="47"/>
        <v>79455.850000000006</v>
      </c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</row>
    <row r="56" spans="1:31" ht="21.95" customHeight="1" x14ac:dyDescent="0.25">
      <c r="A56" s="23" t="s">
        <v>12</v>
      </c>
      <c r="B56" s="13">
        <f>SUM(B57:B59)</f>
        <v>151539.28</v>
      </c>
      <c r="C56" s="13">
        <f t="shared" ref="C56" si="48">SUM(C57:C59)</f>
        <v>2100</v>
      </c>
      <c r="D56" s="13">
        <f t="shared" ref="D56" si="49">SUM(D57:D59)</f>
        <v>2100</v>
      </c>
      <c r="E56" s="13">
        <f t="shared" ref="E56" si="50">SUM(E57:E59)</f>
        <v>89965</v>
      </c>
      <c r="F56" s="13">
        <f t="shared" ref="F56" si="51">SUM(F57:F59)</f>
        <v>45506.49</v>
      </c>
      <c r="G56" s="13">
        <f t="shared" ref="G56" si="52">SUM(G57:G59)</f>
        <v>1918</v>
      </c>
      <c r="H56" s="13">
        <f t="shared" ref="H56" si="53">SUM(H57:H59)</f>
        <v>1918</v>
      </c>
      <c r="I56" s="8">
        <f t="shared" ref="I56" si="54">SUM(I57:I59)</f>
        <v>16067.79</v>
      </c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1:31" ht="31.5" customHeight="1" x14ac:dyDescent="0.25">
      <c r="A57" s="21" t="s">
        <v>13</v>
      </c>
      <c r="B57" s="13">
        <f>+E57+F57+I57</f>
        <v>49810.28</v>
      </c>
      <c r="C57" s="14">
        <v>783</v>
      </c>
      <c r="D57" s="14">
        <v>783</v>
      </c>
      <c r="E57" s="14">
        <v>35050</v>
      </c>
      <c r="F57" s="14">
        <v>9779.49</v>
      </c>
      <c r="G57" s="14">
        <v>773</v>
      </c>
      <c r="H57" s="14">
        <v>773</v>
      </c>
      <c r="I57" s="15">
        <v>4980.79</v>
      </c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</row>
    <row r="58" spans="1:31" ht="31.5" customHeight="1" x14ac:dyDescent="0.25">
      <c r="A58" s="12" t="s">
        <v>33</v>
      </c>
      <c r="B58" s="13">
        <f>+E58+F58+I58</f>
        <v>43352</v>
      </c>
      <c r="C58" s="14">
        <v>544</v>
      </c>
      <c r="D58" s="14">
        <v>544</v>
      </c>
      <c r="E58" s="14">
        <v>21993</v>
      </c>
      <c r="F58" s="14">
        <v>13058</v>
      </c>
      <c r="G58" s="14">
        <v>739</v>
      </c>
      <c r="H58" s="14">
        <v>739</v>
      </c>
      <c r="I58" s="15">
        <v>8301</v>
      </c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</row>
    <row r="59" spans="1:31" ht="31.5" customHeight="1" x14ac:dyDescent="0.25">
      <c r="A59" s="12" t="s">
        <v>32</v>
      </c>
      <c r="B59" s="13">
        <f>+E59+F59+I59</f>
        <v>58377</v>
      </c>
      <c r="C59" s="39">
        <v>773</v>
      </c>
      <c r="D59" s="39">
        <v>773</v>
      </c>
      <c r="E59" s="14">
        <v>32922</v>
      </c>
      <c r="F59" s="14">
        <v>22669</v>
      </c>
      <c r="G59" s="14">
        <v>406</v>
      </c>
      <c r="H59" s="14">
        <v>406</v>
      </c>
      <c r="I59" s="15">
        <v>2786</v>
      </c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</row>
    <row r="60" spans="1:31" ht="33.75" customHeight="1" x14ac:dyDescent="0.25">
      <c r="A60" s="23" t="s">
        <v>20</v>
      </c>
      <c r="B60" s="13">
        <f>SUM(B61:B63)</f>
        <v>30606</v>
      </c>
      <c r="C60" s="13">
        <f t="shared" ref="C60" si="55">SUM(C61:C63)</f>
        <v>80</v>
      </c>
      <c r="D60" s="13">
        <f t="shared" ref="D60" si="56">SUM(D61:D63)</f>
        <v>160</v>
      </c>
      <c r="E60" s="13">
        <f t="shared" ref="E60" si="57">SUM(E61:E63)</f>
        <v>13205</v>
      </c>
      <c r="F60" s="13">
        <f t="shared" ref="F60" si="58">SUM(F61:F63)</f>
        <v>16552</v>
      </c>
      <c r="G60" s="13">
        <f t="shared" ref="G60" si="59">SUM(G61:G63)</f>
        <v>67</v>
      </c>
      <c r="H60" s="13">
        <f t="shared" ref="H60" si="60">SUM(H61:H63)</f>
        <v>134</v>
      </c>
      <c r="I60" s="8">
        <f t="shared" ref="I60" si="61">SUM(I61:I63)</f>
        <v>849</v>
      </c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</row>
    <row r="61" spans="1:31" ht="27.75" customHeight="1" x14ac:dyDescent="0.25">
      <c r="A61" s="21" t="s">
        <v>13</v>
      </c>
      <c r="B61" s="13">
        <f>+E61+F61+I61</f>
        <v>13459</v>
      </c>
      <c r="C61" s="14">
        <v>46</v>
      </c>
      <c r="D61" s="14">
        <v>92</v>
      </c>
      <c r="E61" s="14">
        <v>7314</v>
      </c>
      <c r="F61" s="14">
        <v>5871</v>
      </c>
      <c r="G61" s="14">
        <v>16</v>
      </c>
      <c r="H61" s="14">
        <v>32</v>
      </c>
      <c r="I61" s="15">
        <v>274</v>
      </c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ht="27.75" customHeight="1" x14ac:dyDescent="0.25">
      <c r="A62" s="12" t="s">
        <v>33</v>
      </c>
      <c r="B62" s="13">
        <f>+E62+F62+I62</f>
        <v>10338</v>
      </c>
      <c r="C62" s="14">
        <v>23</v>
      </c>
      <c r="D62" s="14">
        <v>46</v>
      </c>
      <c r="E62" s="14">
        <v>5061</v>
      </c>
      <c r="F62" s="14">
        <v>5031</v>
      </c>
      <c r="G62" s="14">
        <v>25</v>
      </c>
      <c r="H62" s="14">
        <v>50</v>
      </c>
      <c r="I62" s="15">
        <v>246</v>
      </c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</row>
    <row r="63" spans="1:31" ht="27.75" customHeight="1" x14ac:dyDescent="0.25">
      <c r="A63" s="12" t="s">
        <v>32</v>
      </c>
      <c r="B63" s="13">
        <f>+E63+F63+I63</f>
        <v>6809</v>
      </c>
      <c r="C63" s="14">
        <v>11</v>
      </c>
      <c r="D63" s="14">
        <v>22</v>
      </c>
      <c r="E63" s="14">
        <v>830</v>
      </c>
      <c r="F63" s="14">
        <v>5650</v>
      </c>
      <c r="G63" s="14">
        <v>26</v>
      </c>
      <c r="H63" s="14">
        <v>52</v>
      </c>
      <c r="I63" s="15">
        <v>329</v>
      </c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</row>
    <row r="64" spans="1:31" ht="32.25" customHeight="1" x14ac:dyDescent="0.25">
      <c r="A64" s="11" t="s">
        <v>34</v>
      </c>
      <c r="B64" s="13">
        <f>SUM(B65:B67)</f>
        <v>382986.44</v>
      </c>
      <c r="C64" s="13">
        <f>SUM(C65:C67)</f>
        <v>142</v>
      </c>
      <c r="D64" s="13">
        <f>SUM(D65:D67)</f>
        <v>2782</v>
      </c>
      <c r="E64" s="13">
        <f t="shared" ref="E64" si="62">SUM(E65:E67)</f>
        <v>73757</v>
      </c>
      <c r="F64" s="13">
        <f t="shared" ref="F64" si="63">SUM(F65:F67)</f>
        <v>283546.82</v>
      </c>
      <c r="G64" s="13">
        <f t="shared" ref="G64" si="64">SUM(G65:G67)</f>
        <v>215</v>
      </c>
      <c r="H64" s="13">
        <f t="shared" ref="H64" si="65">SUM(H65:H67)</f>
        <v>4388</v>
      </c>
      <c r="I64" s="8">
        <f t="shared" ref="I64" si="66">SUM(I65:I67)</f>
        <v>25682.62</v>
      </c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</row>
    <row r="65" spans="1:31" ht="25.5" customHeight="1" x14ac:dyDescent="0.25">
      <c r="A65" s="12" t="s">
        <v>13</v>
      </c>
      <c r="B65" s="13">
        <f t="shared" ref="B65:B106" si="67">+E65+F65+I65</f>
        <v>152254.44</v>
      </c>
      <c r="C65" s="14">
        <v>66</v>
      </c>
      <c r="D65" s="14">
        <v>816</v>
      </c>
      <c r="E65" s="14">
        <v>27860</v>
      </c>
      <c r="F65" s="14">
        <v>107702.82</v>
      </c>
      <c r="G65" s="14">
        <v>39</v>
      </c>
      <c r="H65" s="14">
        <v>1467</v>
      </c>
      <c r="I65" s="15">
        <v>16691.62</v>
      </c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 ht="25.5" customHeight="1" x14ac:dyDescent="0.25">
      <c r="A66" s="12" t="s">
        <v>33</v>
      </c>
      <c r="B66" s="13">
        <f>+E66+F66+I66</f>
        <v>118436</v>
      </c>
      <c r="C66" s="14">
        <v>38</v>
      </c>
      <c r="D66" s="14">
        <v>943</v>
      </c>
      <c r="E66" s="14">
        <v>23354</v>
      </c>
      <c r="F66" s="14">
        <v>90727</v>
      </c>
      <c r="G66" s="14">
        <v>95</v>
      </c>
      <c r="H66" s="14">
        <v>1239</v>
      </c>
      <c r="I66" s="15">
        <v>4355</v>
      </c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</row>
    <row r="67" spans="1:31" ht="25.5" customHeight="1" x14ac:dyDescent="0.25">
      <c r="A67" s="12" t="s">
        <v>32</v>
      </c>
      <c r="B67" s="13">
        <f>+E67+F67+I67</f>
        <v>112296</v>
      </c>
      <c r="C67" s="14">
        <v>38</v>
      </c>
      <c r="D67" s="14">
        <v>1023</v>
      </c>
      <c r="E67" s="14">
        <v>22543</v>
      </c>
      <c r="F67" s="14">
        <v>85117</v>
      </c>
      <c r="G67" s="14">
        <v>81</v>
      </c>
      <c r="H67" s="14">
        <v>1682</v>
      </c>
      <c r="I67" s="15">
        <v>4636</v>
      </c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</row>
    <row r="68" spans="1:31" ht="36.75" customHeight="1" x14ac:dyDescent="0.25">
      <c r="A68" s="11" t="s">
        <v>21</v>
      </c>
      <c r="B68" s="13">
        <f>SUM(B69:B71)</f>
        <v>50977.229999999996</v>
      </c>
      <c r="C68" s="13">
        <f t="shared" ref="C68" si="68">SUM(C69:C71)</f>
        <v>49</v>
      </c>
      <c r="D68" s="13">
        <f t="shared" ref="D68" si="69">SUM(D69:D71)</f>
        <v>123</v>
      </c>
      <c r="E68" s="13">
        <f t="shared" ref="E68" si="70">SUM(E69:E71)</f>
        <v>25142</v>
      </c>
      <c r="F68" s="13">
        <f t="shared" ref="F68" si="71">SUM(F69:F71)</f>
        <v>23592.73</v>
      </c>
      <c r="G68" s="13">
        <f t="shared" ref="G68" si="72">SUM(G69:G71)</f>
        <v>60</v>
      </c>
      <c r="H68" s="13">
        <f t="shared" ref="H68" si="73">SUM(H69:H71)</f>
        <v>96</v>
      </c>
      <c r="I68" s="8">
        <f t="shared" ref="I68" si="74">SUM(I69:I71)</f>
        <v>2242.5</v>
      </c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</row>
    <row r="69" spans="1:31" ht="23.25" customHeight="1" x14ac:dyDescent="0.25">
      <c r="A69" s="12" t="s">
        <v>13</v>
      </c>
      <c r="B69" s="13">
        <f t="shared" si="67"/>
        <v>5547.23</v>
      </c>
      <c r="C69" s="14">
        <v>32</v>
      </c>
      <c r="D69" s="14">
        <v>36</v>
      </c>
      <c r="E69" s="14">
        <v>3487</v>
      </c>
      <c r="F69" s="14">
        <v>1358.73</v>
      </c>
      <c r="G69" s="14">
        <v>22</v>
      </c>
      <c r="H69" s="14">
        <v>33</v>
      </c>
      <c r="I69" s="15">
        <v>701.5</v>
      </c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</row>
    <row r="70" spans="1:31" ht="23.25" customHeight="1" x14ac:dyDescent="0.25">
      <c r="A70" s="12" t="s">
        <v>33</v>
      </c>
      <c r="B70" s="13">
        <f>+E70+F70+I70</f>
        <v>25597</v>
      </c>
      <c r="C70" s="14">
        <v>6</v>
      </c>
      <c r="D70" s="14">
        <v>70</v>
      </c>
      <c r="E70" s="14">
        <v>21223</v>
      </c>
      <c r="F70" s="14">
        <v>2928</v>
      </c>
      <c r="G70" s="14">
        <v>30</v>
      </c>
      <c r="H70" s="14">
        <v>46</v>
      </c>
      <c r="I70" s="15">
        <v>1446</v>
      </c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</row>
    <row r="71" spans="1:31" ht="23.25" customHeight="1" x14ac:dyDescent="0.25">
      <c r="A71" s="12" t="s">
        <v>32</v>
      </c>
      <c r="B71" s="13">
        <f>+E71+F71+I71</f>
        <v>19833</v>
      </c>
      <c r="C71" s="14">
        <v>11</v>
      </c>
      <c r="D71" s="14">
        <v>17</v>
      </c>
      <c r="E71" s="14">
        <v>432</v>
      </c>
      <c r="F71" s="14">
        <v>19306</v>
      </c>
      <c r="G71" s="14">
        <v>8</v>
      </c>
      <c r="H71" s="14">
        <v>17</v>
      </c>
      <c r="I71" s="15">
        <v>95</v>
      </c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</row>
    <row r="72" spans="1:31" ht="32.25" customHeight="1" x14ac:dyDescent="0.25">
      <c r="A72" s="11" t="s">
        <v>22</v>
      </c>
      <c r="B72" s="13">
        <f>SUM(B73:B75)</f>
        <v>3709.8</v>
      </c>
      <c r="C72" s="13">
        <f t="shared" ref="C72" si="75">SUM(C73:C75)</f>
        <v>3</v>
      </c>
      <c r="D72" s="13">
        <f t="shared" ref="D72" si="76">SUM(D73:D75)</f>
        <v>8</v>
      </c>
      <c r="E72" s="13">
        <f t="shared" ref="E72" si="77">SUM(E73:E75)</f>
        <v>651</v>
      </c>
      <c r="F72" s="13">
        <f t="shared" ref="F72" si="78">SUM(F73:F75)</f>
        <v>2395</v>
      </c>
      <c r="G72" s="13">
        <f t="shared" ref="G72" si="79">SUM(G73:G75)</f>
        <v>4</v>
      </c>
      <c r="H72" s="13">
        <f t="shared" ref="H72" si="80">SUM(H73:H75)</f>
        <v>47</v>
      </c>
      <c r="I72" s="8">
        <f t="shared" ref="I72" si="81">SUM(I73:I75)</f>
        <v>663.8</v>
      </c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</row>
    <row r="73" spans="1:31" ht="24.75" customHeight="1" x14ac:dyDescent="0.25">
      <c r="A73" s="12" t="s">
        <v>13</v>
      </c>
      <c r="B73" s="13">
        <f t="shared" si="67"/>
        <v>1413.8</v>
      </c>
      <c r="C73" s="14">
        <v>1</v>
      </c>
      <c r="D73" s="14">
        <v>6</v>
      </c>
      <c r="E73" s="14">
        <v>220</v>
      </c>
      <c r="F73" s="14">
        <v>1076</v>
      </c>
      <c r="G73" s="14">
        <v>3</v>
      </c>
      <c r="H73" s="14">
        <v>17</v>
      </c>
      <c r="I73" s="15">
        <v>117.8</v>
      </c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1:31" ht="24.75" customHeight="1" x14ac:dyDescent="0.25">
      <c r="A74" s="12" t="s">
        <v>33</v>
      </c>
      <c r="B74" s="13">
        <f>+E74+F74+I74</f>
        <v>1838</v>
      </c>
      <c r="C74" s="14">
        <v>1</v>
      </c>
      <c r="D74" s="14">
        <v>1</v>
      </c>
      <c r="E74" s="14">
        <v>400</v>
      </c>
      <c r="F74" s="14">
        <v>892</v>
      </c>
      <c r="G74" s="14">
        <v>1</v>
      </c>
      <c r="H74" s="14">
        <v>30</v>
      </c>
      <c r="I74" s="15">
        <v>546</v>
      </c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</row>
    <row r="75" spans="1:31" ht="24.75" customHeight="1" x14ac:dyDescent="0.25">
      <c r="A75" s="12" t="s">
        <v>32</v>
      </c>
      <c r="B75" s="13">
        <f>+E75+F75+I75</f>
        <v>458</v>
      </c>
      <c r="C75" s="14">
        <v>1</v>
      </c>
      <c r="D75" s="14">
        <v>1</v>
      </c>
      <c r="E75" s="14">
        <v>31</v>
      </c>
      <c r="F75" s="14">
        <v>427</v>
      </c>
      <c r="G75" s="14">
        <v>0</v>
      </c>
      <c r="H75" s="14">
        <v>0</v>
      </c>
      <c r="I75" s="15">
        <v>0</v>
      </c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ht="33" customHeight="1" x14ac:dyDescent="0.25">
      <c r="A76" s="11" t="s">
        <v>15</v>
      </c>
      <c r="B76" s="13">
        <f>SUM(B77:B79)</f>
        <v>40120.15</v>
      </c>
      <c r="C76" s="13">
        <f t="shared" ref="C76" si="82">SUM(C77:C79)</f>
        <v>16</v>
      </c>
      <c r="D76" s="13">
        <f t="shared" ref="D76" si="83">SUM(D77:D79)</f>
        <v>129</v>
      </c>
      <c r="E76" s="13">
        <f t="shared" ref="E76" si="84">SUM(E77:E79)</f>
        <v>8355</v>
      </c>
      <c r="F76" s="13">
        <f t="shared" ref="F76" si="85">SUM(F77:F79)</f>
        <v>25468.15</v>
      </c>
      <c r="G76" s="13">
        <f t="shared" ref="G76" si="86">SUM(G77:G79)</f>
        <v>18</v>
      </c>
      <c r="H76" s="13">
        <f t="shared" ref="H76" si="87">SUM(H77:H79)</f>
        <v>36</v>
      </c>
      <c r="I76" s="8">
        <f t="shared" ref="I76" si="88">SUM(I77:I79)</f>
        <v>6297</v>
      </c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ht="23.25" customHeight="1" x14ac:dyDescent="0.25">
      <c r="A77" s="12" t="s">
        <v>13</v>
      </c>
      <c r="B77" s="13">
        <f t="shared" si="67"/>
        <v>12864.15</v>
      </c>
      <c r="C77" s="14">
        <v>10</v>
      </c>
      <c r="D77" s="14">
        <v>20</v>
      </c>
      <c r="E77" s="14">
        <v>6273</v>
      </c>
      <c r="F77" s="14">
        <v>4696.1499999999996</v>
      </c>
      <c r="G77" s="14">
        <v>6</v>
      </c>
      <c r="H77" s="14">
        <v>14</v>
      </c>
      <c r="I77" s="15">
        <v>1895</v>
      </c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 ht="23.25" customHeight="1" x14ac:dyDescent="0.25">
      <c r="A78" s="12" t="s">
        <v>33</v>
      </c>
      <c r="B78" s="13">
        <f>+E78+F78+I78</f>
        <v>19183</v>
      </c>
      <c r="C78" s="14">
        <v>5</v>
      </c>
      <c r="D78" s="14">
        <v>108</v>
      </c>
      <c r="E78" s="14">
        <v>1487</v>
      </c>
      <c r="F78" s="14">
        <v>14827</v>
      </c>
      <c r="G78" s="14">
        <v>7</v>
      </c>
      <c r="H78" s="14">
        <v>13</v>
      </c>
      <c r="I78" s="15">
        <v>2869</v>
      </c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</row>
    <row r="79" spans="1:31" ht="23.25" customHeight="1" x14ac:dyDescent="0.25">
      <c r="A79" s="12" t="s">
        <v>32</v>
      </c>
      <c r="B79" s="13">
        <f>+E79+F79+I79</f>
        <v>8073</v>
      </c>
      <c r="C79" s="14">
        <v>1</v>
      </c>
      <c r="D79" s="14">
        <v>1</v>
      </c>
      <c r="E79" s="14">
        <v>595</v>
      </c>
      <c r="F79" s="14">
        <v>5945</v>
      </c>
      <c r="G79" s="14">
        <v>5</v>
      </c>
      <c r="H79" s="14">
        <v>9</v>
      </c>
      <c r="I79" s="15">
        <v>1533</v>
      </c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</row>
    <row r="80" spans="1:31" ht="31.5" customHeight="1" x14ac:dyDescent="0.25">
      <c r="A80" s="11" t="s">
        <v>42</v>
      </c>
      <c r="B80" s="13">
        <f>SUM(B81:B83)</f>
        <v>1275</v>
      </c>
      <c r="C80" s="13">
        <f t="shared" ref="C80:I80" si="89">SUM(C81:C83)</f>
        <v>1</v>
      </c>
      <c r="D80" s="13">
        <f t="shared" si="89"/>
        <v>1</v>
      </c>
      <c r="E80" s="13">
        <f t="shared" si="89"/>
        <v>225</v>
      </c>
      <c r="F80" s="13">
        <f t="shared" si="89"/>
        <v>1050</v>
      </c>
      <c r="G80" s="13">
        <f t="shared" si="89"/>
        <v>0</v>
      </c>
      <c r="H80" s="13">
        <f t="shared" si="89"/>
        <v>0</v>
      </c>
      <c r="I80" s="8">
        <f t="shared" si="89"/>
        <v>0</v>
      </c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</row>
    <row r="81" spans="1:31" ht="24.95" customHeight="1" x14ac:dyDescent="0.25">
      <c r="A81" s="12" t="s">
        <v>13</v>
      </c>
      <c r="B81" s="13">
        <f t="shared" ref="B81" si="90">+E81+F81+I81</f>
        <v>225</v>
      </c>
      <c r="C81" s="14">
        <v>1</v>
      </c>
      <c r="D81" s="14">
        <v>1</v>
      </c>
      <c r="E81" s="14">
        <v>225</v>
      </c>
      <c r="F81" s="14">
        <v>0</v>
      </c>
      <c r="G81" s="14">
        <v>0</v>
      </c>
      <c r="H81" s="14">
        <v>0</v>
      </c>
      <c r="I81" s="15">
        <v>0</v>
      </c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31" ht="24.95" customHeight="1" x14ac:dyDescent="0.25">
      <c r="A82" s="12" t="s">
        <v>33</v>
      </c>
      <c r="B82" s="13">
        <f>+E82+F82+I82</f>
        <v>600</v>
      </c>
      <c r="C82" s="14">
        <v>0</v>
      </c>
      <c r="D82" s="14">
        <v>0</v>
      </c>
      <c r="E82" s="14">
        <v>0</v>
      </c>
      <c r="F82" s="14">
        <v>600</v>
      </c>
      <c r="G82" s="14">
        <v>0</v>
      </c>
      <c r="H82" s="14">
        <v>0</v>
      </c>
      <c r="I82" s="15">
        <v>0</v>
      </c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31" ht="24.95" customHeight="1" x14ac:dyDescent="0.25">
      <c r="A83" s="12" t="s">
        <v>32</v>
      </c>
      <c r="B83" s="13">
        <f>+E83+F83+I83</f>
        <v>450</v>
      </c>
      <c r="C83" s="14">
        <v>0</v>
      </c>
      <c r="D83" s="14">
        <v>0</v>
      </c>
      <c r="E83" s="14">
        <v>0</v>
      </c>
      <c r="F83" s="14">
        <v>450</v>
      </c>
      <c r="G83" s="14">
        <v>0</v>
      </c>
      <c r="H83" s="14">
        <v>0</v>
      </c>
      <c r="I83" s="15">
        <v>0</v>
      </c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31" ht="31.5" customHeight="1" x14ac:dyDescent="0.25">
      <c r="A84" s="11" t="s">
        <v>16</v>
      </c>
      <c r="B84" s="13">
        <f>SUM(B85:B87)</f>
        <v>19482</v>
      </c>
      <c r="C84" s="13">
        <f t="shared" ref="C84" si="91">SUM(C85:C87)</f>
        <v>9</v>
      </c>
      <c r="D84" s="13">
        <f t="shared" ref="D84" si="92">SUM(D85:D87)</f>
        <v>14</v>
      </c>
      <c r="E84" s="13">
        <f t="shared" ref="E84" si="93">SUM(E85:E87)</f>
        <v>2859</v>
      </c>
      <c r="F84" s="13">
        <f t="shared" ref="F84" si="94">SUM(F85:F87)</f>
        <v>12261</v>
      </c>
      <c r="G84" s="13">
        <f t="shared" ref="G84" si="95">SUM(G85:G87)</f>
        <v>5</v>
      </c>
      <c r="H84" s="13">
        <f t="shared" ref="H84" si="96">SUM(H85:H87)</f>
        <v>46</v>
      </c>
      <c r="I84" s="8">
        <f t="shared" ref="I84" si="97">SUM(I85:I87)</f>
        <v>4362</v>
      </c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31" ht="24" customHeight="1" x14ac:dyDescent="0.25">
      <c r="A85" s="12" t="s">
        <v>13</v>
      </c>
      <c r="B85" s="13">
        <f t="shared" si="67"/>
        <v>12561</v>
      </c>
      <c r="C85" s="14">
        <v>8</v>
      </c>
      <c r="D85" s="14">
        <v>13</v>
      </c>
      <c r="E85" s="14">
        <v>2813</v>
      </c>
      <c r="F85" s="14">
        <v>6117</v>
      </c>
      <c r="G85" s="14">
        <v>2</v>
      </c>
      <c r="H85" s="14">
        <v>9</v>
      </c>
      <c r="I85" s="15">
        <v>3631</v>
      </c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 ht="24" customHeight="1" x14ac:dyDescent="0.25">
      <c r="A86" s="12" t="s">
        <v>33</v>
      </c>
      <c r="B86" s="13">
        <f>+E86+F86+I86</f>
        <v>3239</v>
      </c>
      <c r="C86" s="14">
        <v>1</v>
      </c>
      <c r="D86" s="14">
        <v>1</v>
      </c>
      <c r="E86" s="14">
        <v>46</v>
      </c>
      <c r="F86" s="14">
        <v>3119</v>
      </c>
      <c r="G86" s="14">
        <v>1</v>
      </c>
      <c r="H86" s="14">
        <v>3</v>
      </c>
      <c r="I86" s="15">
        <v>74</v>
      </c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</row>
    <row r="87" spans="1:31" ht="24" customHeight="1" x14ac:dyDescent="0.25">
      <c r="A87" s="12" t="s">
        <v>32</v>
      </c>
      <c r="B87" s="13">
        <f>+E87+F87+I87</f>
        <v>3682</v>
      </c>
      <c r="C87" s="14">
        <v>0</v>
      </c>
      <c r="D87" s="14">
        <v>0</v>
      </c>
      <c r="E87" s="14">
        <v>0</v>
      </c>
      <c r="F87" s="14">
        <v>3025</v>
      </c>
      <c r="G87" s="14">
        <v>2</v>
      </c>
      <c r="H87" s="14">
        <v>34</v>
      </c>
      <c r="I87" s="15">
        <v>657</v>
      </c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 ht="21.95" customHeight="1" x14ac:dyDescent="0.25">
      <c r="A88" s="10" t="s">
        <v>49</v>
      </c>
      <c r="B88" s="13"/>
      <c r="C88" s="14"/>
      <c r="D88" s="14"/>
      <c r="E88" s="14"/>
      <c r="F88" s="14"/>
      <c r="G88" s="14"/>
      <c r="H88" s="14"/>
      <c r="I88" s="15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31" ht="39.75" customHeight="1" x14ac:dyDescent="0.25">
      <c r="A89" s="11" t="s">
        <v>23</v>
      </c>
      <c r="B89" s="13">
        <f>SUM(B90:B92)</f>
        <v>3422</v>
      </c>
      <c r="C89" s="13">
        <f t="shared" ref="C89" si="98">SUM(C90:C92)</f>
        <v>0</v>
      </c>
      <c r="D89" s="13">
        <f t="shared" ref="D89" si="99">SUM(D90:D92)</f>
        <v>0</v>
      </c>
      <c r="E89" s="13">
        <f t="shared" ref="E89" si="100">SUM(E90:E92)</f>
        <v>0</v>
      </c>
      <c r="F89" s="13">
        <f t="shared" ref="F89" si="101">SUM(F90:F92)</f>
        <v>3036</v>
      </c>
      <c r="G89" s="13">
        <v>0</v>
      </c>
      <c r="H89" s="13">
        <f t="shared" ref="H89" si="102">SUM(H90:H92)</f>
        <v>117</v>
      </c>
      <c r="I89" s="8">
        <f t="shared" ref="I89" si="103">SUM(I90:I92)</f>
        <v>386</v>
      </c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31" ht="27.75" customHeight="1" x14ac:dyDescent="0.25">
      <c r="A90" s="12" t="s">
        <v>13</v>
      </c>
      <c r="B90" s="13">
        <f t="shared" si="67"/>
        <v>1329</v>
      </c>
      <c r="C90" s="14">
        <v>0</v>
      </c>
      <c r="D90" s="14">
        <v>0</v>
      </c>
      <c r="E90" s="14">
        <v>0</v>
      </c>
      <c r="F90" s="14">
        <v>1292</v>
      </c>
      <c r="G90" s="14">
        <v>3</v>
      </c>
      <c r="H90" s="14">
        <v>6</v>
      </c>
      <c r="I90" s="15">
        <v>37</v>
      </c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31" ht="27.75" customHeight="1" x14ac:dyDescent="0.25">
      <c r="A91" s="12" t="s">
        <v>33</v>
      </c>
      <c r="B91" s="13">
        <f>+E91+F91+I91</f>
        <v>1132</v>
      </c>
      <c r="C91" s="14">
        <v>0</v>
      </c>
      <c r="D91" s="14">
        <v>0</v>
      </c>
      <c r="E91" s="14">
        <v>0</v>
      </c>
      <c r="F91" s="14">
        <v>783</v>
      </c>
      <c r="G91" s="14">
        <v>2</v>
      </c>
      <c r="H91" s="14">
        <v>111</v>
      </c>
      <c r="I91" s="15">
        <v>349</v>
      </c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31" ht="27.75" customHeight="1" x14ac:dyDescent="0.25">
      <c r="A92" s="12" t="s">
        <v>32</v>
      </c>
      <c r="B92" s="13">
        <f>+E92+F92+I92</f>
        <v>961</v>
      </c>
      <c r="C92" s="14">
        <v>0</v>
      </c>
      <c r="D92" s="14">
        <v>0</v>
      </c>
      <c r="E92" s="14">
        <v>0</v>
      </c>
      <c r="F92" s="14">
        <v>961</v>
      </c>
      <c r="G92" s="14">
        <v>0</v>
      </c>
      <c r="H92" s="14">
        <v>0</v>
      </c>
      <c r="I92" s="15">
        <v>0</v>
      </c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31" ht="27" customHeight="1" x14ac:dyDescent="0.25">
      <c r="A93" s="11" t="s">
        <v>24</v>
      </c>
      <c r="B93" s="13">
        <f>SUM(B94:B96)</f>
        <v>31465.91</v>
      </c>
      <c r="C93" s="13">
        <f t="shared" ref="C93" si="104">SUM(C94:C96)</f>
        <v>0</v>
      </c>
      <c r="D93" s="13">
        <f t="shared" ref="D93" si="105">SUM(D94:D96)</f>
        <v>0</v>
      </c>
      <c r="E93" s="13">
        <f t="shared" ref="E93" si="106">SUM(E94:E96)</f>
        <v>0</v>
      </c>
      <c r="F93" s="13">
        <f t="shared" ref="F93" si="107">SUM(F94:F96)</f>
        <v>31378.91</v>
      </c>
      <c r="G93" s="13">
        <f t="shared" ref="G93" si="108">SUM(G94:G96)</f>
        <v>3</v>
      </c>
      <c r="H93" s="13">
        <f t="shared" ref="H93" si="109">SUM(H94:H96)</f>
        <v>34</v>
      </c>
      <c r="I93" s="8">
        <f t="shared" ref="I93" si="110">SUM(I94:I96)</f>
        <v>87</v>
      </c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31" ht="28.5" customHeight="1" x14ac:dyDescent="0.25">
      <c r="A94" s="12" t="s">
        <v>13</v>
      </c>
      <c r="B94" s="13">
        <f t="shared" si="67"/>
        <v>5899.91</v>
      </c>
      <c r="C94" s="14">
        <v>0</v>
      </c>
      <c r="D94" s="14">
        <v>0</v>
      </c>
      <c r="E94" s="14">
        <v>0</v>
      </c>
      <c r="F94" s="14">
        <v>5838.91</v>
      </c>
      <c r="G94" s="14">
        <v>1</v>
      </c>
      <c r="H94" s="14">
        <v>5</v>
      </c>
      <c r="I94" s="15">
        <v>61</v>
      </c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31" ht="28.5" customHeight="1" x14ac:dyDescent="0.25">
      <c r="A95" s="12" t="s">
        <v>33</v>
      </c>
      <c r="B95" s="13">
        <f>+E95+F95+I95</f>
        <v>17003</v>
      </c>
      <c r="C95" s="14">
        <v>0</v>
      </c>
      <c r="D95" s="14">
        <v>0</v>
      </c>
      <c r="E95" s="14">
        <v>0</v>
      </c>
      <c r="F95" s="14">
        <v>16978</v>
      </c>
      <c r="G95" s="14">
        <v>1</v>
      </c>
      <c r="H95" s="14">
        <v>1</v>
      </c>
      <c r="I95" s="15">
        <v>25</v>
      </c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31" ht="28.5" customHeight="1" x14ac:dyDescent="0.25">
      <c r="A96" s="12" t="s">
        <v>32</v>
      </c>
      <c r="B96" s="13">
        <f>+E96+F96+I96</f>
        <v>8563</v>
      </c>
      <c r="C96" s="14">
        <v>0</v>
      </c>
      <c r="D96" s="14">
        <v>0</v>
      </c>
      <c r="E96" s="14">
        <v>0</v>
      </c>
      <c r="F96" s="14">
        <v>8562</v>
      </c>
      <c r="G96" s="14">
        <v>1</v>
      </c>
      <c r="H96" s="14">
        <v>28</v>
      </c>
      <c r="I96" s="15">
        <v>1</v>
      </c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</row>
    <row r="97" spans="1:31" ht="30.75" customHeight="1" x14ac:dyDescent="0.25">
      <c r="A97" s="11" t="s">
        <v>17</v>
      </c>
      <c r="B97" s="13">
        <f>SUM(B98:B100)</f>
        <v>15740.64</v>
      </c>
      <c r="C97" s="13">
        <f t="shared" ref="C97" si="111">SUM(C98:C100)</f>
        <v>11</v>
      </c>
      <c r="D97" s="13">
        <f t="shared" ref="D97" si="112">SUM(D98:D100)</f>
        <v>12</v>
      </c>
      <c r="E97" s="13">
        <f t="shared" ref="E97" si="113">SUM(E98:E100)</f>
        <v>640</v>
      </c>
      <c r="F97" s="13">
        <f t="shared" ref="F97" si="114">SUM(F98:F100)</f>
        <v>14720.5</v>
      </c>
      <c r="G97" s="13">
        <f t="shared" ref="G97" si="115">SUM(G98:G100)</f>
        <v>18</v>
      </c>
      <c r="H97" s="13">
        <f t="shared" ref="H97" si="116">SUM(H98:H100)</f>
        <v>21</v>
      </c>
      <c r="I97" s="8">
        <f t="shared" ref="I97" si="117">SUM(I98:I100)</f>
        <v>380.14</v>
      </c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31" ht="27.75" customHeight="1" x14ac:dyDescent="0.25">
      <c r="A98" s="12" t="s">
        <v>13</v>
      </c>
      <c r="B98" s="13">
        <f t="shared" si="67"/>
        <v>4164.6400000000003</v>
      </c>
      <c r="C98" s="14">
        <v>6</v>
      </c>
      <c r="D98" s="14">
        <v>7</v>
      </c>
      <c r="E98" s="14">
        <v>381</v>
      </c>
      <c r="F98" s="14">
        <v>3613.5</v>
      </c>
      <c r="G98" s="14">
        <v>8</v>
      </c>
      <c r="H98" s="14">
        <v>8</v>
      </c>
      <c r="I98" s="15">
        <v>170.14</v>
      </c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</row>
    <row r="99" spans="1:31" ht="27.75" customHeight="1" x14ac:dyDescent="0.25">
      <c r="A99" s="12" t="s">
        <v>33</v>
      </c>
      <c r="B99" s="13">
        <f>+E99+F99+I99</f>
        <v>9849</v>
      </c>
      <c r="C99" s="14">
        <v>4</v>
      </c>
      <c r="D99" s="14">
        <v>4</v>
      </c>
      <c r="E99" s="14">
        <v>223</v>
      </c>
      <c r="F99" s="14">
        <v>9424</v>
      </c>
      <c r="G99" s="14">
        <v>8</v>
      </c>
      <c r="H99" s="14">
        <v>8</v>
      </c>
      <c r="I99" s="15">
        <v>202</v>
      </c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</row>
    <row r="100" spans="1:31" ht="27.75" customHeight="1" x14ac:dyDescent="0.25">
      <c r="A100" s="12" t="s">
        <v>32</v>
      </c>
      <c r="B100" s="13">
        <f>+E100+F100+I100</f>
        <v>1727</v>
      </c>
      <c r="C100" s="14">
        <v>1</v>
      </c>
      <c r="D100" s="14">
        <v>1</v>
      </c>
      <c r="E100" s="14">
        <v>36</v>
      </c>
      <c r="F100" s="14">
        <v>1683</v>
      </c>
      <c r="G100" s="14">
        <v>2</v>
      </c>
      <c r="H100" s="14">
        <v>5</v>
      </c>
      <c r="I100" s="15">
        <v>8</v>
      </c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</row>
    <row r="101" spans="1:31" ht="21.95" customHeight="1" x14ac:dyDescent="0.25">
      <c r="A101" s="11" t="s">
        <v>18</v>
      </c>
      <c r="B101" s="13">
        <f>SUM(B102:B104)</f>
        <v>17856.939999999999</v>
      </c>
      <c r="C101" s="13">
        <f t="shared" ref="C101" si="118">SUM(C102:C104)</f>
        <v>0</v>
      </c>
      <c r="D101" s="13">
        <f t="shared" ref="D101" si="119">SUM(D102:D104)</f>
        <v>0</v>
      </c>
      <c r="E101" s="13">
        <f t="shared" ref="E101" si="120">SUM(E102:E104)</f>
        <v>0</v>
      </c>
      <c r="F101" s="13">
        <f t="shared" ref="F101" si="121">SUM(F102:F104)</f>
        <v>16581.939999999999</v>
      </c>
      <c r="G101" s="13">
        <f t="shared" ref="G101" si="122">SUM(G102:G104)</f>
        <v>2</v>
      </c>
      <c r="H101" s="13">
        <f t="shared" ref="H101" si="123">SUM(H102:H104)</f>
        <v>14</v>
      </c>
      <c r="I101" s="8">
        <f t="shared" ref="I101" si="124">SUM(I102:I104)</f>
        <v>1275</v>
      </c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</row>
    <row r="102" spans="1:31" ht="27.75" customHeight="1" x14ac:dyDescent="0.25">
      <c r="A102" s="12" t="s">
        <v>13</v>
      </c>
      <c r="B102" s="13">
        <f t="shared" si="67"/>
        <v>7782.94</v>
      </c>
      <c r="C102" s="14">
        <v>0</v>
      </c>
      <c r="D102" s="14">
        <v>0</v>
      </c>
      <c r="E102" s="14">
        <v>0</v>
      </c>
      <c r="F102" s="14">
        <v>6507.94</v>
      </c>
      <c r="G102" s="14">
        <v>2</v>
      </c>
      <c r="H102" s="14">
        <v>14</v>
      </c>
      <c r="I102" s="15">
        <v>1275</v>
      </c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</row>
    <row r="103" spans="1:31" ht="27.75" customHeight="1" x14ac:dyDescent="0.25">
      <c r="A103" s="12" t="s">
        <v>33</v>
      </c>
      <c r="B103" s="13">
        <f>+E103+F103+I103</f>
        <v>6797</v>
      </c>
      <c r="C103" s="14">
        <v>0</v>
      </c>
      <c r="D103" s="14">
        <v>0</v>
      </c>
      <c r="E103" s="14">
        <v>0</v>
      </c>
      <c r="F103" s="14">
        <v>6797</v>
      </c>
      <c r="G103" s="14">
        <v>0</v>
      </c>
      <c r="H103" s="14">
        <v>0</v>
      </c>
      <c r="I103" s="15">
        <v>0</v>
      </c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</row>
    <row r="104" spans="1:31" ht="27.75" customHeight="1" x14ac:dyDescent="0.25">
      <c r="A104" s="12" t="s">
        <v>32</v>
      </c>
      <c r="B104" s="13">
        <f>+E104+F104+I104</f>
        <v>3277</v>
      </c>
      <c r="C104" s="14">
        <v>0</v>
      </c>
      <c r="D104" s="14">
        <v>0</v>
      </c>
      <c r="E104" s="14">
        <v>0</v>
      </c>
      <c r="F104" s="14">
        <v>3277</v>
      </c>
      <c r="G104" s="14">
        <v>0</v>
      </c>
      <c r="H104" s="14">
        <v>0</v>
      </c>
      <c r="I104" s="15">
        <v>0</v>
      </c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1:31" ht="21.95" customHeight="1" x14ac:dyDescent="0.25">
      <c r="A105" s="11" t="s">
        <v>35</v>
      </c>
      <c r="B105" s="13">
        <f>SUM(B106:B108)</f>
        <v>67905</v>
      </c>
      <c r="C105" s="13">
        <f t="shared" ref="C105" si="125">SUM(C106:C108)</f>
        <v>11</v>
      </c>
      <c r="D105" s="13">
        <f t="shared" ref="D105" si="126">SUM(D106:D108)</f>
        <v>18</v>
      </c>
      <c r="E105" s="13">
        <f t="shared" ref="E105" si="127">SUM(E106:E108)</f>
        <v>12771</v>
      </c>
      <c r="F105" s="13">
        <f t="shared" ref="F105" si="128">SUM(F106:F108)</f>
        <v>33971</v>
      </c>
      <c r="G105" s="13">
        <f t="shared" ref="G105" si="129">SUM(G106:G108)</f>
        <v>21</v>
      </c>
      <c r="H105" s="13">
        <f t="shared" ref="H105" si="130">SUM(H106:H108)</f>
        <v>26</v>
      </c>
      <c r="I105" s="8">
        <f t="shared" ref="I105" si="131">SUM(I106:I108)</f>
        <v>21163</v>
      </c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</row>
    <row r="106" spans="1:31" ht="24.95" customHeight="1" x14ac:dyDescent="0.25">
      <c r="A106" s="12" t="s">
        <v>13</v>
      </c>
      <c r="B106" s="13">
        <f t="shared" si="67"/>
        <v>15466</v>
      </c>
      <c r="C106" s="14">
        <v>11</v>
      </c>
      <c r="D106" s="14">
        <v>18</v>
      </c>
      <c r="E106" s="14">
        <v>12771</v>
      </c>
      <c r="F106" s="14">
        <v>1753</v>
      </c>
      <c r="G106" s="14">
        <v>9</v>
      </c>
      <c r="H106" s="14">
        <v>9</v>
      </c>
      <c r="I106" s="15">
        <v>942</v>
      </c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</row>
    <row r="107" spans="1:31" ht="24.95" customHeight="1" x14ac:dyDescent="0.25">
      <c r="A107" s="12" t="s">
        <v>33</v>
      </c>
      <c r="B107" s="13">
        <f>+E107+F107+I107</f>
        <v>27223</v>
      </c>
      <c r="C107" s="14">
        <v>0</v>
      </c>
      <c r="D107" s="14">
        <v>0</v>
      </c>
      <c r="E107" s="14">
        <v>0</v>
      </c>
      <c r="F107" s="14">
        <v>26925</v>
      </c>
      <c r="G107" s="14">
        <v>5</v>
      </c>
      <c r="H107" s="14">
        <v>10</v>
      </c>
      <c r="I107" s="15">
        <v>298</v>
      </c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</row>
    <row r="108" spans="1:31" ht="24.95" customHeight="1" x14ac:dyDescent="0.25">
      <c r="A108" s="12" t="s">
        <v>32</v>
      </c>
      <c r="B108" s="13">
        <f>+E108+F108+I108</f>
        <v>25216</v>
      </c>
      <c r="C108" s="14">
        <v>0</v>
      </c>
      <c r="D108" s="14">
        <v>0</v>
      </c>
      <c r="E108" s="14">
        <v>0</v>
      </c>
      <c r="F108" s="14">
        <v>5293</v>
      </c>
      <c r="G108" s="14">
        <v>7</v>
      </c>
      <c r="H108" s="14">
        <v>7</v>
      </c>
      <c r="I108" s="15">
        <v>19923</v>
      </c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31" ht="21.95" customHeight="1" x14ac:dyDescent="0.25">
      <c r="A109" s="10" t="s">
        <v>40</v>
      </c>
      <c r="B109" s="13">
        <f>B110+B114+B118+B122+B127+B131+B141+B145+B133+B137</f>
        <v>29530.09</v>
      </c>
      <c r="C109" s="22">
        <f>C110+C114+C118+C122+C131+C141+C145+C133+C137</f>
        <v>52</v>
      </c>
      <c r="D109" s="22">
        <f t="shared" ref="D109:I109" si="132">D110+D114+D118+D122+D131+D141+D145+D133+D137</f>
        <v>122</v>
      </c>
      <c r="E109" s="22">
        <f t="shared" si="132"/>
        <v>4764</v>
      </c>
      <c r="F109" s="22">
        <f t="shared" si="132"/>
        <v>17233.61</v>
      </c>
      <c r="G109" s="22">
        <f t="shared" si="132"/>
        <v>175</v>
      </c>
      <c r="H109" s="22">
        <f t="shared" si="132"/>
        <v>357</v>
      </c>
      <c r="I109" s="26">
        <f t="shared" si="132"/>
        <v>6777.4800000000005</v>
      </c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</row>
    <row r="110" spans="1:31" ht="30.75" customHeight="1" x14ac:dyDescent="0.25">
      <c r="A110" s="11" t="s">
        <v>12</v>
      </c>
      <c r="B110" s="13">
        <f>SUM(B111:B113)</f>
        <v>7324.73</v>
      </c>
      <c r="C110" s="13">
        <f>SUM(C111:C113)</f>
        <v>32</v>
      </c>
      <c r="D110" s="13">
        <f t="shared" ref="D110" si="133">SUM(D111:D113)</f>
        <v>32</v>
      </c>
      <c r="E110" s="13">
        <f t="shared" ref="E110" si="134">SUM(E111:E113)</f>
        <v>1775</v>
      </c>
      <c r="F110" s="13">
        <f t="shared" ref="F110" si="135">SUM(F111:F113)</f>
        <v>2764.05</v>
      </c>
      <c r="G110" s="13">
        <f t="shared" ref="G110" si="136">SUM(G111:G113)</f>
        <v>122</v>
      </c>
      <c r="H110" s="13">
        <f t="shared" ref="H110" si="137">SUM(H111:H113)</f>
        <v>122</v>
      </c>
      <c r="I110" s="8">
        <f t="shared" ref="I110" si="138">SUM(I111:I113)</f>
        <v>2785.6800000000003</v>
      </c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</row>
    <row r="111" spans="1:31" ht="24" customHeight="1" x14ac:dyDescent="0.25">
      <c r="A111" s="12" t="s">
        <v>13</v>
      </c>
      <c r="B111" s="13">
        <f t="shared" ref="B111:B115" si="139">+E111+F111+I111</f>
        <v>3018.73</v>
      </c>
      <c r="C111" s="14">
        <v>13</v>
      </c>
      <c r="D111" s="14">
        <v>13</v>
      </c>
      <c r="E111" s="14">
        <v>790</v>
      </c>
      <c r="F111" s="14">
        <v>538.04999999999995</v>
      </c>
      <c r="G111" s="14">
        <v>78</v>
      </c>
      <c r="H111" s="14">
        <v>78</v>
      </c>
      <c r="I111" s="15">
        <v>1690.68</v>
      </c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</row>
    <row r="112" spans="1:31" ht="24" customHeight="1" x14ac:dyDescent="0.25">
      <c r="A112" s="12" t="s">
        <v>33</v>
      </c>
      <c r="B112" s="13">
        <f>+E112+F112+I112</f>
        <v>2438</v>
      </c>
      <c r="C112" s="14">
        <v>10</v>
      </c>
      <c r="D112" s="14">
        <v>10</v>
      </c>
      <c r="E112" s="14">
        <v>384</v>
      </c>
      <c r="F112" s="14">
        <v>1013</v>
      </c>
      <c r="G112" s="14">
        <v>39</v>
      </c>
      <c r="H112" s="14">
        <v>39</v>
      </c>
      <c r="I112" s="15">
        <v>1041</v>
      </c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31" ht="24" customHeight="1" x14ac:dyDescent="0.25">
      <c r="A113" s="12" t="s">
        <v>32</v>
      </c>
      <c r="B113" s="13">
        <f>+E113+F113+I113</f>
        <v>1868</v>
      </c>
      <c r="C113" s="14">
        <v>9</v>
      </c>
      <c r="D113" s="14">
        <v>9</v>
      </c>
      <c r="E113" s="14">
        <v>601</v>
      </c>
      <c r="F113" s="14">
        <v>1213</v>
      </c>
      <c r="G113" s="14">
        <v>5</v>
      </c>
      <c r="H113" s="14">
        <v>5</v>
      </c>
      <c r="I113" s="15">
        <v>54</v>
      </c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</row>
    <row r="114" spans="1:31" ht="27" customHeight="1" x14ac:dyDescent="0.25">
      <c r="A114" s="23" t="s">
        <v>20</v>
      </c>
      <c r="B114" s="13">
        <f>SUM(B115:B117)</f>
        <v>1742</v>
      </c>
      <c r="C114" s="13">
        <f t="shared" ref="C114" si="140">SUM(C115:C117)</f>
        <v>5</v>
      </c>
      <c r="D114" s="13">
        <f t="shared" ref="D114" si="141">SUM(D115:D117)</f>
        <v>14</v>
      </c>
      <c r="E114" s="13">
        <f t="shared" ref="E114" si="142">SUM(E115:E117)</f>
        <v>697</v>
      </c>
      <c r="F114" s="13">
        <f t="shared" ref="F114" si="143">SUM(F115:F117)</f>
        <v>486</v>
      </c>
      <c r="G114" s="13">
        <f t="shared" ref="G114" si="144">SUM(G115:G117)</f>
        <v>12</v>
      </c>
      <c r="H114" s="13">
        <f t="shared" ref="H114" si="145">SUM(H115:H117)</f>
        <v>24</v>
      </c>
      <c r="I114" s="8">
        <f t="shared" ref="I114" si="146">SUM(I115:I117)</f>
        <v>559</v>
      </c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31" ht="25.5" customHeight="1" x14ac:dyDescent="0.25">
      <c r="A115" s="21" t="s">
        <v>13</v>
      </c>
      <c r="B115" s="13">
        <f t="shared" si="139"/>
        <v>672</v>
      </c>
      <c r="C115" s="14">
        <v>4</v>
      </c>
      <c r="D115" s="14">
        <v>12</v>
      </c>
      <c r="E115" s="14">
        <v>435</v>
      </c>
      <c r="F115" s="14">
        <v>20</v>
      </c>
      <c r="G115" s="14">
        <v>7</v>
      </c>
      <c r="H115" s="14">
        <v>14</v>
      </c>
      <c r="I115" s="15">
        <v>217</v>
      </c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31" ht="25.5" customHeight="1" x14ac:dyDescent="0.25">
      <c r="A116" s="12" t="s">
        <v>33</v>
      </c>
      <c r="B116" s="13">
        <f>+E116+F116+I116</f>
        <v>529</v>
      </c>
      <c r="C116" s="14">
        <v>0</v>
      </c>
      <c r="D116" s="14">
        <v>0</v>
      </c>
      <c r="E116" s="14">
        <v>0</v>
      </c>
      <c r="F116" s="14">
        <v>187</v>
      </c>
      <c r="G116" s="14">
        <v>5</v>
      </c>
      <c r="H116" s="14">
        <v>10</v>
      </c>
      <c r="I116" s="15">
        <v>342</v>
      </c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31" ht="25.5" customHeight="1" x14ac:dyDescent="0.25">
      <c r="A117" s="12" t="s">
        <v>32</v>
      </c>
      <c r="B117" s="13">
        <f>+E117+F117+I117</f>
        <v>541</v>
      </c>
      <c r="C117" s="14">
        <v>1</v>
      </c>
      <c r="D117" s="14">
        <v>2</v>
      </c>
      <c r="E117" s="14">
        <v>262</v>
      </c>
      <c r="F117" s="14">
        <v>279</v>
      </c>
      <c r="G117" s="14">
        <v>0</v>
      </c>
      <c r="H117" s="14">
        <v>0</v>
      </c>
      <c r="I117" s="15">
        <v>0</v>
      </c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31" ht="25.5" customHeight="1" x14ac:dyDescent="0.25">
      <c r="A118" s="11" t="s">
        <v>34</v>
      </c>
      <c r="B118" s="13">
        <f>SUM(B119:B121)</f>
        <v>3020</v>
      </c>
      <c r="C118" s="13">
        <f>SUM(C119:C121)</f>
        <v>6</v>
      </c>
      <c r="D118" s="13">
        <f t="shared" ref="D118" si="147">SUM(D119:D121)</f>
        <v>50</v>
      </c>
      <c r="E118" s="13">
        <f>SUM(E119:E121)</f>
        <v>1441</v>
      </c>
      <c r="F118" s="13">
        <f>SUM(F119:F121)</f>
        <v>745</v>
      </c>
      <c r="G118" s="13">
        <f>SUM(G119:G121)</f>
        <v>10</v>
      </c>
      <c r="H118" s="13">
        <f>SUM(H119:H121)</f>
        <v>104</v>
      </c>
      <c r="I118" s="8">
        <f>SUM(I119:I121)</f>
        <v>834</v>
      </c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31" ht="24" customHeight="1" x14ac:dyDescent="0.25">
      <c r="A119" s="12" t="s">
        <v>13</v>
      </c>
      <c r="B119" s="13">
        <f>+E119+F119+I119</f>
        <v>554</v>
      </c>
      <c r="C119" s="14">
        <v>1</v>
      </c>
      <c r="D119" s="14">
        <v>6</v>
      </c>
      <c r="E119" s="14">
        <v>179</v>
      </c>
      <c r="F119" s="14">
        <v>330</v>
      </c>
      <c r="G119" s="14">
        <v>1</v>
      </c>
      <c r="H119" s="14">
        <v>8</v>
      </c>
      <c r="I119" s="15">
        <v>45</v>
      </c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</row>
    <row r="120" spans="1:31" ht="24" customHeight="1" x14ac:dyDescent="0.25">
      <c r="A120" s="12" t="s">
        <v>33</v>
      </c>
      <c r="B120" s="13">
        <f>+E120+F120+I120</f>
        <v>1136</v>
      </c>
      <c r="C120" s="14">
        <v>1</v>
      </c>
      <c r="D120" s="14">
        <v>15</v>
      </c>
      <c r="E120" s="14">
        <v>204</v>
      </c>
      <c r="F120" s="14">
        <v>143</v>
      </c>
      <c r="G120" s="14">
        <v>9</v>
      </c>
      <c r="H120" s="14">
        <v>96</v>
      </c>
      <c r="I120" s="15">
        <v>789</v>
      </c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31" ht="24" customHeight="1" x14ac:dyDescent="0.25">
      <c r="A121" s="12" t="s">
        <v>32</v>
      </c>
      <c r="B121" s="13">
        <f>+E121+F121+I121</f>
        <v>1330</v>
      </c>
      <c r="C121" s="14">
        <v>4</v>
      </c>
      <c r="D121" s="14">
        <v>29</v>
      </c>
      <c r="E121" s="14">
        <v>1058</v>
      </c>
      <c r="F121" s="14">
        <v>272</v>
      </c>
      <c r="G121" s="14">
        <v>0</v>
      </c>
      <c r="H121" s="14">
        <v>0</v>
      </c>
      <c r="I121" s="15">
        <v>0</v>
      </c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</row>
    <row r="122" spans="1:31" ht="31.5" customHeight="1" x14ac:dyDescent="0.25">
      <c r="A122" s="11" t="s">
        <v>14</v>
      </c>
      <c r="B122" s="13">
        <f t="shared" ref="B122:I122" si="148">SUM(B123:B129)</f>
        <v>7772.12</v>
      </c>
      <c r="C122" s="13">
        <f t="shared" si="148"/>
        <v>8</v>
      </c>
      <c r="D122" s="13">
        <f t="shared" si="148"/>
        <v>25</v>
      </c>
      <c r="E122" s="13">
        <f t="shared" si="148"/>
        <v>747</v>
      </c>
      <c r="F122" s="13">
        <f t="shared" si="148"/>
        <v>6395.12</v>
      </c>
      <c r="G122" s="13">
        <f t="shared" si="148"/>
        <v>20</v>
      </c>
      <c r="H122" s="13">
        <f t="shared" si="148"/>
        <v>37</v>
      </c>
      <c r="I122" s="8">
        <f t="shared" si="148"/>
        <v>480</v>
      </c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31" ht="24" customHeight="1" x14ac:dyDescent="0.25">
      <c r="A123" s="12" t="s">
        <v>13</v>
      </c>
      <c r="B123" s="13">
        <f>+E123+F123+I123</f>
        <v>975.12</v>
      </c>
      <c r="C123" s="14">
        <v>4</v>
      </c>
      <c r="D123" s="14">
        <v>13</v>
      </c>
      <c r="E123" s="14">
        <v>162</v>
      </c>
      <c r="F123" s="14">
        <v>744.12</v>
      </c>
      <c r="G123" s="14">
        <v>8</v>
      </c>
      <c r="H123" s="14">
        <v>9</v>
      </c>
      <c r="I123" s="15">
        <v>69</v>
      </c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</row>
    <row r="124" spans="1:31" ht="24" customHeight="1" x14ac:dyDescent="0.25">
      <c r="A124" s="12" t="s">
        <v>33</v>
      </c>
      <c r="B124" s="13">
        <f>+E124+F124+I124</f>
        <v>2940</v>
      </c>
      <c r="C124" s="14">
        <v>0</v>
      </c>
      <c r="D124" s="14">
        <v>0</v>
      </c>
      <c r="E124" s="14">
        <v>0</v>
      </c>
      <c r="F124" s="14">
        <v>2827</v>
      </c>
      <c r="G124" s="14">
        <v>9</v>
      </c>
      <c r="H124" s="14">
        <v>9</v>
      </c>
      <c r="I124" s="15">
        <v>113</v>
      </c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</row>
    <row r="125" spans="1:31" ht="24" customHeight="1" x14ac:dyDescent="0.25">
      <c r="A125" s="12" t="s">
        <v>32</v>
      </c>
      <c r="B125" s="13">
        <f>+E125+F125+I125</f>
        <v>2892</v>
      </c>
      <c r="C125" s="14">
        <v>2</v>
      </c>
      <c r="D125" s="14">
        <v>2</v>
      </c>
      <c r="E125" s="14">
        <v>15</v>
      </c>
      <c r="F125" s="14">
        <v>2674</v>
      </c>
      <c r="G125" s="14">
        <v>2</v>
      </c>
      <c r="H125" s="14">
        <v>14</v>
      </c>
      <c r="I125" s="15">
        <v>203</v>
      </c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</row>
    <row r="126" spans="1:31" ht="21.95" customHeight="1" x14ac:dyDescent="0.25">
      <c r="A126" s="10" t="s">
        <v>50</v>
      </c>
      <c r="B126" s="13"/>
      <c r="C126" s="14"/>
      <c r="D126" s="14"/>
      <c r="E126" s="14"/>
      <c r="F126" s="14"/>
      <c r="G126" s="14"/>
      <c r="H126" s="14"/>
      <c r="I126" s="15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</row>
    <row r="127" spans="1:31" ht="31.5" customHeight="1" x14ac:dyDescent="0.25">
      <c r="A127" s="11" t="s">
        <v>22</v>
      </c>
      <c r="B127" s="13">
        <f>SUM(B128:B132)</f>
        <v>605</v>
      </c>
      <c r="C127" s="13">
        <f>SUM(C128:C130)</f>
        <v>1</v>
      </c>
      <c r="D127" s="13">
        <f t="shared" ref="D127:I127" si="149">SUM(D128:D130)</f>
        <v>5</v>
      </c>
      <c r="E127" s="13">
        <f t="shared" si="149"/>
        <v>285</v>
      </c>
      <c r="F127" s="13">
        <f t="shared" si="149"/>
        <v>75</v>
      </c>
      <c r="G127" s="13">
        <f t="shared" si="149"/>
        <v>1</v>
      </c>
      <c r="H127" s="13">
        <f t="shared" si="149"/>
        <v>5</v>
      </c>
      <c r="I127" s="8">
        <f t="shared" si="149"/>
        <v>95</v>
      </c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</row>
    <row r="128" spans="1:31" ht="28.5" customHeight="1" x14ac:dyDescent="0.25">
      <c r="A128" s="12" t="s">
        <v>13</v>
      </c>
      <c r="B128" s="13">
        <f>+E128+F128+I128</f>
        <v>75</v>
      </c>
      <c r="C128" s="14">
        <v>0</v>
      </c>
      <c r="D128" s="14">
        <v>0</v>
      </c>
      <c r="E128" s="14">
        <v>0</v>
      </c>
      <c r="F128" s="14">
        <v>75</v>
      </c>
      <c r="G128" s="14">
        <v>0</v>
      </c>
      <c r="H128" s="14">
        <v>0</v>
      </c>
      <c r="I128" s="15">
        <v>0</v>
      </c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</row>
    <row r="129" spans="1:31" ht="33" customHeight="1" x14ac:dyDescent="0.25">
      <c r="A129" s="12" t="s">
        <v>33</v>
      </c>
      <c r="B129" s="13">
        <f>+E129+F129+I129</f>
        <v>285</v>
      </c>
      <c r="C129" s="14">
        <v>1</v>
      </c>
      <c r="D129" s="14">
        <v>5</v>
      </c>
      <c r="E129" s="14">
        <v>285</v>
      </c>
      <c r="F129" s="14">
        <v>0</v>
      </c>
      <c r="G129" s="14">
        <v>0</v>
      </c>
      <c r="H129" s="14">
        <v>0</v>
      </c>
      <c r="I129" s="15">
        <v>0</v>
      </c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</row>
    <row r="130" spans="1:31" ht="33" customHeight="1" x14ac:dyDescent="0.25">
      <c r="A130" s="12" t="s">
        <v>32</v>
      </c>
      <c r="B130" s="13">
        <f>+E130+F130+I130</f>
        <v>95</v>
      </c>
      <c r="C130" s="14">
        <v>0</v>
      </c>
      <c r="D130" s="14">
        <v>0</v>
      </c>
      <c r="E130" s="14">
        <v>0</v>
      </c>
      <c r="F130" s="14">
        <v>0</v>
      </c>
      <c r="G130" s="14">
        <v>1</v>
      </c>
      <c r="H130" s="14">
        <v>5</v>
      </c>
      <c r="I130" s="15">
        <v>95</v>
      </c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</row>
    <row r="131" spans="1:31" ht="27.75" customHeight="1" x14ac:dyDescent="0.25">
      <c r="A131" s="11" t="s">
        <v>15</v>
      </c>
      <c r="B131" s="13">
        <f t="shared" ref="B131:I131" si="150">SUM(B132:B132)</f>
        <v>75</v>
      </c>
      <c r="C131" s="13">
        <f t="shared" si="150"/>
        <v>0</v>
      </c>
      <c r="D131" s="13">
        <f t="shared" si="150"/>
        <v>0</v>
      </c>
      <c r="E131" s="13">
        <f t="shared" si="150"/>
        <v>0</v>
      </c>
      <c r="F131" s="13">
        <f t="shared" si="150"/>
        <v>75</v>
      </c>
      <c r="G131" s="13">
        <f t="shared" si="150"/>
        <v>0</v>
      </c>
      <c r="H131" s="13">
        <f t="shared" si="150"/>
        <v>0</v>
      </c>
      <c r="I131" s="8">
        <f t="shared" si="150"/>
        <v>0</v>
      </c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</row>
    <row r="132" spans="1:31" ht="35.25" customHeight="1" x14ac:dyDescent="0.25">
      <c r="A132" s="12" t="s">
        <v>13</v>
      </c>
      <c r="B132" s="13">
        <f>+E132+F132+I132</f>
        <v>75</v>
      </c>
      <c r="C132" s="14">
        <v>0</v>
      </c>
      <c r="D132" s="14">
        <v>0</v>
      </c>
      <c r="E132" s="14">
        <v>0</v>
      </c>
      <c r="F132" s="14">
        <v>75</v>
      </c>
      <c r="G132" s="14">
        <v>0</v>
      </c>
      <c r="H132" s="14">
        <v>0</v>
      </c>
      <c r="I132" s="15">
        <v>0</v>
      </c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</row>
    <row r="133" spans="1:31" ht="27.75" customHeight="1" x14ac:dyDescent="0.25">
      <c r="A133" s="11" t="s">
        <v>16</v>
      </c>
      <c r="B133" s="13">
        <f>SUM(B134:B136)</f>
        <v>2487</v>
      </c>
      <c r="C133" s="13">
        <f t="shared" ref="C133:I133" si="151">SUM(C134:C136)</f>
        <v>0</v>
      </c>
      <c r="D133" s="13">
        <f t="shared" si="151"/>
        <v>0</v>
      </c>
      <c r="E133" s="13">
        <f t="shared" si="151"/>
        <v>0</v>
      </c>
      <c r="F133" s="13">
        <f t="shared" si="151"/>
        <v>2212</v>
      </c>
      <c r="G133" s="13">
        <f t="shared" si="151"/>
        <v>1</v>
      </c>
      <c r="H133" s="13">
        <f t="shared" si="151"/>
        <v>51</v>
      </c>
      <c r="I133" s="8">
        <f t="shared" si="151"/>
        <v>275</v>
      </c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</row>
    <row r="134" spans="1:31" ht="35.25" customHeight="1" x14ac:dyDescent="0.25">
      <c r="A134" s="12" t="s">
        <v>13</v>
      </c>
      <c r="B134" s="13">
        <f>+E134+F134+I134</f>
        <v>1891</v>
      </c>
      <c r="C134" s="14">
        <v>0</v>
      </c>
      <c r="D134" s="14">
        <v>0</v>
      </c>
      <c r="E134" s="14">
        <v>0</v>
      </c>
      <c r="F134" s="14">
        <v>1891</v>
      </c>
      <c r="G134" s="14">
        <v>0</v>
      </c>
      <c r="H134" s="14">
        <v>0</v>
      </c>
      <c r="I134" s="15">
        <v>0</v>
      </c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</row>
    <row r="135" spans="1:31" ht="32.25" customHeight="1" x14ac:dyDescent="0.25">
      <c r="A135" s="12" t="s">
        <v>33</v>
      </c>
      <c r="B135" s="13">
        <f>+E135+F135+I135</f>
        <v>190</v>
      </c>
      <c r="C135" s="14">
        <v>0</v>
      </c>
      <c r="D135" s="14">
        <v>0</v>
      </c>
      <c r="E135" s="14">
        <v>0</v>
      </c>
      <c r="F135" s="14">
        <v>190</v>
      </c>
      <c r="G135" s="14">
        <v>0</v>
      </c>
      <c r="H135" s="14">
        <v>0</v>
      </c>
      <c r="I135" s="15">
        <v>0</v>
      </c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</row>
    <row r="136" spans="1:31" ht="33" customHeight="1" x14ac:dyDescent="0.25">
      <c r="A136" s="12" t="s">
        <v>32</v>
      </c>
      <c r="B136" s="13">
        <f>+E136+F136+I136</f>
        <v>406</v>
      </c>
      <c r="C136" s="14">
        <v>0</v>
      </c>
      <c r="D136" s="14">
        <v>0</v>
      </c>
      <c r="E136" s="14">
        <v>0</v>
      </c>
      <c r="F136" s="14">
        <v>131</v>
      </c>
      <c r="G136" s="14">
        <v>1</v>
      </c>
      <c r="H136" s="14">
        <v>51</v>
      </c>
      <c r="I136" s="15">
        <v>275</v>
      </c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</row>
    <row r="137" spans="1:31" ht="26.25" customHeight="1" x14ac:dyDescent="0.25">
      <c r="A137" s="11" t="s">
        <v>24</v>
      </c>
      <c r="B137" s="13">
        <f>SUM(B138:B140)</f>
        <v>4258</v>
      </c>
      <c r="C137" s="13">
        <f t="shared" ref="C137:H137" si="152">SUM(C138:C140)</f>
        <v>0</v>
      </c>
      <c r="D137" s="13">
        <f t="shared" si="152"/>
        <v>0</v>
      </c>
      <c r="E137" s="13">
        <f t="shared" si="152"/>
        <v>0</v>
      </c>
      <c r="F137" s="13">
        <f t="shared" si="152"/>
        <v>4258</v>
      </c>
      <c r="G137" s="13">
        <f t="shared" si="152"/>
        <v>0</v>
      </c>
      <c r="H137" s="13">
        <f t="shared" si="152"/>
        <v>0</v>
      </c>
      <c r="I137" s="8">
        <f>SUM(I138:I140)</f>
        <v>0</v>
      </c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</row>
    <row r="138" spans="1:31" ht="30" customHeight="1" x14ac:dyDescent="0.25">
      <c r="A138" s="12" t="s">
        <v>13</v>
      </c>
      <c r="B138" s="13">
        <f>+E138+F138+I138</f>
        <v>3000</v>
      </c>
      <c r="C138" s="14">
        <v>0</v>
      </c>
      <c r="D138" s="14">
        <v>0</v>
      </c>
      <c r="E138" s="14">
        <v>0</v>
      </c>
      <c r="F138" s="14">
        <v>3000</v>
      </c>
      <c r="G138" s="14">
        <v>0</v>
      </c>
      <c r="H138" s="14">
        <v>0</v>
      </c>
      <c r="I138" s="15">
        <v>0</v>
      </c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</row>
    <row r="139" spans="1:31" ht="30" customHeight="1" x14ac:dyDescent="0.25">
      <c r="A139" s="12" t="s">
        <v>33</v>
      </c>
      <c r="B139" s="13">
        <f>+E139+F139+I139</f>
        <v>1161</v>
      </c>
      <c r="C139" s="14">
        <v>0</v>
      </c>
      <c r="D139" s="14">
        <v>0</v>
      </c>
      <c r="E139" s="14">
        <v>0</v>
      </c>
      <c r="F139" s="14">
        <v>1161</v>
      </c>
      <c r="G139" s="14">
        <v>0</v>
      </c>
      <c r="H139" s="14">
        <v>0</v>
      </c>
      <c r="I139" s="15">
        <v>0</v>
      </c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</row>
    <row r="140" spans="1:31" ht="30" customHeight="1" x14ac:dyDescent="0.25">
      <c r="A140" s="12" t="s">
        <v>32</v>
      </c>
      <c r="B140" s="13">
        <f>+E140+F140+I140</f>
        <v>97</v>
      </c>
      <c r="C140" s="14">
        <v>0</v>
      </c>
      <c r="D140" s="14">
        <v>0</v>
      </c>
      <c r="E140" s="14">
        <v>0</v>
      </c>
      <c r="F140" s="14">
        <v>97</v>
      </c>
      <c r="G140" s="14">
        <v>0</v>
      </c>
      <c r="H140" s="14">
        <v>0</v>
      </c>
      <c r="I140" s="15">
        <v>0</v>
      </c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</row>
    <row r="141" spans="1:31" ht="30.75" customHeight="1" x14ac:dyDescent="0.25">
      <c r="A141" s="11" t="s">
        <v>17</v>
      </c>
      <c r="B141" s="13">
        <f>SUM(B142:B144)</f>
        <v>540.24</v>
      </c>
      <c r="C141" s="13">
        <f t="shared" ref="C141" si="153">SUM(C142:C144)</f>
        <v>1</v>
      </c>
      <c r="D141" s="13">
        <f t="shared" ref="D141" si="154">SUM(D142:D144)</f>
        <v>1</v>
      </c>
      <c r="E141" s="13">
        <f t="shared" ref="E141" si="155">SUM(E142:E144)</f>
        <v>104</v>
      </c>
      <c r="F141" s="13">
        <f t="shared" ref="F141" si="156">SUM(F142:F144)</f>
        <v>294.44</v>
      </c>
      <c r="G141" s="13">
        <f t="shared" ref="G141" si="157">SUM(G142:G144)</f>
        <v>4</v>
      </c>
      <c r="H141" s="13">
        <f t="shared" ref="H141" si="158">SUM(H142:H144)</f>
        <v>4</v>
      </c>
      <c r="I141" s="8">
        <f t="shared" ref="I141" si="159">SUM(I142:I144)</f>
        <v>141.80000000000001</v>
      </c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</row>
    <row r="142" spans="1:31" ht="21" customHeight="1" x14ac:dyDescent="0.25">
      <c r="A142" s="12" t="s">
        <v>13</v>
      </c>
      <c r="B142" s="13">
        <f>+E142+F142+I142</f>
        <v>189.24</v>
      </c>
      <c r="C142" s="14">
        <v>1</v>
      </c>
      <c r="D142" s="14">
        <v>1</v>
      </c>
      <c r="E142" s="14">
        <v>104</v>
      </c>
      <c r="F142" s="14">
        <v>34.44</v>
      </c>
      <c r="G142" s="14">
        <v>2</v>
      </c>
      <c r="H142" s="14">
        <v>2</v>
      </c>
      <c r="I142" s="15">
        <v>50.8</v>
      </c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</row>
    <row r="143" spans="1:31" ht="21" customHeight="1" x14ac:dyDescent="0.25">
      <c r="A143" s="12" t="s">
        <v>33</v>
      </c>
      <c r="B143" s="13">
        <f>+E143+F143+I143</f>
        <v>322</v>
      </c>
      <c r="C143" s="14">
        <v>0</v>
      </c>
      <c r="D143" s="14">
        <v>0</v>
      </c>
      <c r="E143" s="14">
        <v>0</v>
      </c>
      <c r="F143" s="14">
        <v>231</v>
      </c>
      <c r="G143" s="14">
        <v>2</v>
      </c>
      <c r="H143" s="14">
        <v>2</v>
      </c>
      <c r="I143" s="15">
        <v>91</v>
      </c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</row>
    <row r="144" spans="1:31" ht="21" customHeight="1" x14ac:dyDescent="0.25">
      <c r="A144" s="12" t="s">
        <v>32</v>
      </c>
      <c r="B144" s="13">
        <f>+E144+F144+I144</f>
        <v>29</v>
      </c>
      <c r="C144" s="14">
        <v>0</v>
      </c>
      <c r="D144" s="14">
        <v>0</v>
      </c>
      <c r="E144" s="14">
        <v>0</v>
      </c>
      <c r="F144" s="14">
        <v>29</v>
      </c>
      <c r="G144" s="14">
        <v>0</v>
      </c>
      <c r="H144" s="14">
        <v>0</v>
      </c>
      <c r="I144" s="15">
        <v>0</v>
      </c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</row>
    <row r="145" spans="1:31" ht="21.95" customHeight="1" x14ac:dyDescent="0.25">
      <c r="A145" s="11" t="s">
        <v>35</v>
      </c>
      <c r="B145" s="13">
        <f t="shared" ref="B145:I145" si="160">SUM(B146:B147)</f>
        <v>1706</v>
      </c>
      <c r="C145" s="13">
        <f t="shared" si="160"/>
        <v>0</v>
      </c>
      <c r="D145" s="13">
        <f t="shared" si="160"/>
        <v>0</v>
      </c>
      <c r="E145" s="13">
        <f t="shared" si="160"/>
        <v>0</v>
      </c>
      <c r="F145" s="13">
        <f t="shared" si="160"/>
        <v>4</v>
      </c>
      <c r="G145" s="13">
        <f t="shared" si="160"/>
        <v>6</v>
      </c>
      <c r="H145" s="13">
        <f t="shared" si="160"/>
        <v>15</v>
      </c>
      <c r="I145" s="8">
        <f t="shared" si="160"/>
        <v>1702</v>
      </c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</row>
    <row r="146" spans="1:31" ht="21" customHeight="1" x14ac:dyDescent="0.25">
      <c r="A146" s="12" t="s">
        <v>13</v>
      </c>
      <c r="B146" s="13">
        <f>+E146+F146+I146</f>
        <v>1667</v>
      </c>
      <c r="C146" s="14">
        <v>0</v>
      </c>
      <c r="D146" s="14">
        <v>0</v>
      </c>
      <c r="E146" s="14">
        <v>0</v>
      </c>
      <c r="F146" s="14">
        <v>4</v>
      </c>
      <c r="G146" s="14">
        <v>4</v>
      </c>
      <c r="H146" s="14">
        <v>13</v>
      </c>
      <c r="I146" s="15">
        <v>1663</v>
      </c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</row>
    <row r="147" spans="1:31" ht="21" customHeight="1" x14ac:dyDescent="0.25">
      <c r="A147" s="12" t="s">
        <v>33</v>
      </c>
      <c r="B147" s="13">
        <f>+E147+F147+I147</f>
        <v>39</v>
      </c>
      <c r="C147" s="14">
        <v>0</v>
      </c>
      <c r="D147" s="14">
        <v>0</v>
      </c>
      <c r="E147" s="14">
        <v>0</v>
      </c>
      <c r="F147" s="14">
        <v>0</v>
      </c>
      <c r="G147" s="14">
        <v>2</v>
      </c>
      <c r="H147" s="14">
        <v>2</v>
      </c>
      <c r="I147" s="15">
        <v>39</v>
      </c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</row>
    <row r="148" spans="1:31" ht="21.95" customHeight="1" x14ac:dyDescent="0.25">
      <c r="A148" s="9" t="s">
        <v>25</v>
      </c>
      <c r="B148" s="13">
        <f t="shared" ref="B148:I148" si="161">+B149+B186</f>
        <v>447754</v>
      </c>
      <c r="C148" s="22">
        <f t="shared" si="161"/>
        <v>4863</v>
      </c>
      <c r="D148" s="22">
        <f t="shared" si="161"/>
        <v>5376</v>
      </c>
      <c r="E148" s="22">
        <f t="shared" si="161"/>
        <v>293727</v>
      </c>
      <c r="F148" s="22">
        <f t="shared" si="161"/>
        <v>126471</v>
      </c>
      <c r="G148" s="22">
        <f t="shared" si="161"/>
        <v>2496</v>
      </c>
      <c r="H148" s="22">
        <f t="shared" si="161"/>
        <v>3537</v>
      </c>
      <c r="I148" s="26">
        <f t="shared" si="161"/>
        <v>27600</v>
      </c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</row>
    <row r="149" spans="1:31" ht="21.95" customHeight="1" x14ac:dyDescent="0.25">
      <c r="A149" s="10" t="s">
        <v>26</v>
      </c>
      <c r="B149" s="13">
        <f t="shared" ref="B149:I149" si="162">B150+B154+B158+B163+B167+B170+B174+B182+B178</f>
        <v>163615</v>
      </c>
      <c r="C149" s="22">
        <f t="shared" si="162"/>
        <v>1154</v>
      </c>
      <c r="D149" s="22">
        <f t="shared" si="162"/>
        <v>1599</v>
      </c>
      <c r="E149" s="22">
        <f t="shared" si="162"/>
        <v>99394</v>
      </c>
      <c r="F149" s="22">
        <f t="shared" si="162"/>
        <v>46687</v>
      </c>
      <c r="G149" s="22">
        <f t="shared" si="162"/>
        <v>973</v>
      </c>
      <c r="H149" s="22">
        <f t="shared" si="162"/>
        <v>1963</v>
      </c>
      <c r="I149" s="26">
        <f t="shared" si="162"/>
        <v>17534</v>
      </c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</row>
    <row r="150" spans="1:31" ht="27" customHeight="1" x14ac:dyDescent="0.25">
      <c r="A150" s="11" t="s">
        <v>12</v>
      </c>
      <c r="B150" s="13">
        <f>SUM(B151:B153)</f>
        <v>89017</v>
      </c>
      <c r="C150" s="13">
        <f t="shared" ref="C150" si="163">SUM(C151:C153)</f>
        <v>1032</v>
      </c>
      <c r="D150" s="13">
        <f t="shared" ref="D150" si="164">SUM(D151:D153)</f>
        <v>1032</v>
      </c>
      <c r="E150" s="13">
        <f t="shared" ref="E150" si="165">SUM(E151:E153)</f>
        <v>67389</v>
      </c>
      <c r="F150" s="13">
        <f t="shared" ref="F150" si="166">SUM(F151:F153)</f>
        <v>11307</v>
      </c>
      <c r="G150" s="13">
        <f t="shared" ref="G150" si="167">SUM(G151:G153)</f>
        <v>852</v>
      </c>
      <c r="H150" s="13">
        <f t="shared" ref="H150" si="168">SUM(H151:H153)</f>
        <v>852</v>
      </c>
      <c r="I150" s="8">
        <f t="shared" ref="I150" si="169">SUM(I151:I153)</f>
        <v>10321</v>
      </c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</row>
    <row r="151" spans="1:31" ht="24.95" customHeight="1" x14ac:dyDescent="0.25">
      <c r="A151" s="12" t="s">
        <v>13</v>
      </c>
      <c r="B151" s="20">
        <f>+E151+F151+I151</f>
        <v>47148</v>
      </c>
      <c r="C151" s="14">
        <v>493</v>
      </c>
      <c r="D151" s="14">
        <v>493</v>
      </c>
      <c r="E151" s="14">
        <v>39003</v>
      </c>
      <c r="F151" s="14">
        <v>1080</v>
      </c>
      <c r="G151" s="14">
        <v>398</v>
      </c>
      <c r="H151" s="14">
        <v>398</v>
      </c>
      <c r="I151" s="15">
        <v>7065</v>
      </c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</row>
    <row r="152" spans="1:31" ht="24.95" customHeight="1" x14ac:dyDescent="0.25">
      <c r="A152" s="12" t="s">
        <v>33</v>
      </c>
      <c r="B152" s="13">
        <f>+E152+F152+I152</f>
        <v>24296</v>
      </c>
      <c r="C152" s="14">
        <v>283</v>
      </c>
      <c r="D152" s="14">
        <v>283</v>
      </c>
      <c r="E152" s="14">
        <v>17270</v>
      </c>
      <c r="F152" s="14">
        <v>5138</v>
      </c>
      <c r="G152" s="14">
        <v>275</v>
      </c>
      <c r="H152" s="14">
        <v>275</v>
      </c>
      <c r="I152" s="15">
        <v>1888</v>
      </c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</row>
    <row r="153" spans="1:31" ht="24.95" customHeight="1" x14ac:dyDescent="0.25">
      <c r="A153" s="12" t="s">
        <v>32</v>
      </c>
      <c r="B153" s="13">
        <f>+E153+F153+I153</f>
        <v>17573</v>
      </c>
      <c r="C153" s="14">
        <v>256</v>
      </c>
      <c r="D153" s="14">
        <v>256</v>
      </c>
      <c r="E153" s="14">
        <v>11116</v>
      </c>
      <c r="F153" s="14">
        <v>5089</v>
      </c>
      <c r="G153" s="14">
        <v>179</v>
      </c>
      <c r="H153" s="14">
        <v>179</v>
      </c>
      <c r="I153" s="15">
        <v>1368</v>
      </c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</row>
    <row r="154" spans="1:31" ht="27" customHeight="1" x14ac:dyDescent="0.25">
      <c r="A154" s="11" t="s">
        <v>20</v>
      </c>
      <c r="B154" s="13">
        <f>SUM(B155:B157)</f>
        <v>11313</v>
      </c>
      <c r="C154" s="13">
        <f t="shared" ref="C154" si="170">SUM(C155:C157)</f>
        <v>53</v>
      </c>
      <c r="D154" s="13">
        <f t="shared" ref="D154" si="171">SUM(D155:D157)</f>
        <v>106</v>
      </c>
      <c r="E154" s="13">
        <f t="shared" ref="E154" si="172">SUM(E155:E157)</f>
        <v>8696</v>
      </c>
      <c r="F154" s="13">
        <f t="shared" ref="F154" si="173">SUM(F155:F157)</f>
        <v>1172</v>
      </c>
      <c r="G154" s="13">
        <f t="shared" ref="G154" si="174">SUM(G155:G157)</f>
        <v>37</v>
      </c>
      <c r="H154" s="13">
        <f t="shared" ref="H154" si="175">SUM(H155:H157)</f>
        <v>74</v>
      </c>
      <c r="I154" s="8">
        <f t="shared" ref="I154" si="176">SUM(I155:I157)</f>
        <v>1445</v>
      </c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</row>
    <row r="155" spans="1:31" ht="27" customHeight="1" x14ac:dyDescent="0.25">
      <c r="A155" s="12" t="s">
        <v>13</v>
      </c>
      <c r="B155" s="19">
        <f>+E155+F155+I155</f>
        <v>6269</v>
      </c>
      <c r="C155" s="14">
        <v>20</v>
      </c>
      <c r="D155" s="14">
        <v>40</v>
      </c>
      <c r="E155" s="14">
        <v>5130</v>
      </c>
      <c r="F155" s="14">
        <v>92</v>
      </c>
      <c r="G155" s="14">
        <v>19</v>
      </c>
      <c r="H155" s="14">
        <v>38</v>
      </c>
      <c r="I155" s="15">
        <v>1047</v>
      </c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</row>
    <row r="156" spans="1:31" ht="27" customHeight="1" x14ac:dyDescent="0.25">
      <c r="A156" s="12" t="s">
        <v>33</v>
      </c>
      <c r="B156" s="13">
        <f>+E156+F156+I156</f>
        <v>3858</v>
      </c>
      <c r="C156" s="14">
        <v>26</v>
      </c>
      <c r="D156" s="14">
        <v>52</v>
      </c>
      <c r="E156" s="14">
        <v>2964</v>
      </c>
      <c r="F156" s="14">
        <v>520</v>
      </c>
      <c r="G156" s="14">
        <v>17</v>
      </c>
      <c r="H156" s="14">
        <v>34</v>
      </c>
      <c r="I156" s="15">
        <v>374</v>
      </c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</row>
    <row r="157" spans="1:31" ht="27" customHeight="1" x14ac:dyDescent="0.25">
      <c r="A157" s="12" t="s">
        <v>32</v>
      </c>
      <c r="B157" s="13">
        <f>+E157+F157+I157</f>
        <v>1186</v>
      </c>
      <c r="C157" s="14">
        <v>7</v>
      </c>
      <c r="D157" s="14">
        <v>14</v>
      </c>
      <c r="E157" s="14">
        <v>602</v>
      </c>
      <c r="F157" s="14">
        <v>560</v>
      </c>
      <c r="G157" s="14">
        <v>1</v>
      </c>
      <c r="H157" s="14">
        <v>2</v>
      </c>
      <c r="I157" s="15">
        <v>24</v>
      </c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</row>
    <row r="158" spans="1:31" ht="26.25" customHeight="1" x14ac:dyDescent="0.25">
      <c r="A158" s="11" t="s">
        <v>34</v>
      </c>
      <c r="B158" s="13">
        <f>SUM(B159:B161)</f>
        <v>39244</v>
      </c>
      <c r="C158" s="13">
        <f t="shared" ref="C158" si="177">SUM(C159:C161)</f>
        <v>60</v>
      </c>
      <c r="D158" s="13">
        <f t="shared" ref="D158" si="178">SUM(D159:D161)</f>
        <v>420</v>
      </c>
      <c r="E158" s="13">
        <f t="shared" ref="E158" si="179">SUM(E159:E161)</f>
        <v>16392</v>
      </c>
      <c r="F158" s="13">
        <f t="shared" ref="F158" si="180">SUM(F159:F161)</f>
        <v>19908</v>
      </c>
      <c r="G158" s="13">
        <f t="shared" ref="G158" si="181">SUM(G159:G161)</f>
        <v>57</v>
      </c>
      <c r="H158" s="13">
        <f t="shared" ref="H158" si="182">SUM(H159:H161)</f>
        <v>830</v>
      </c>
      <c r="I158" s="8">
        <f t="shared" ref="I158" si="183">SUM(I159:I161)</f>
        <v>2944</v>
      </c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</row>
    <row r="159" spans="1:31" ht="30.75" customHeight="1" x14ac:dyDescent="0.25">
      <c r="A159" s="12" t="s">
        <v>13</v>
      </c>
      <c r="B159" s="13">
        <f>+E159+F159+I159</f>
        <v>12061</v>
      </c>
      <c r="C159" s="14">
        <v>25</v>
      </c>
      <c r="D159" s="14">
        <v>183</v>
      </c>
      <c r="E159" s="14">
        <v>4548</v>
      </c>
      <c r="F159" s="14">
        <v>7301</v>
      </c>
      <c r="G159" s="14">
        <v>2</v>
      </c>
      <c r="H159" s="14">
        <v>64</v>
      </c>
      <c r="I159" s="15">
        <v>212</v>
      </c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</row>
    <row r="160" spans="1:31" ht="30.75" customHeight="1" x14ac:dyDescent="0.25">
      <c r="A160" s="12" t="s">
        <v>33</v>
      </c>
      <c r="B160" s="13">
        <f>+E160+F160+I160</f>
        <v>17418</v>
      </c>
      <c r="C160" s="14">
        <v>18</v>
      </c>
      <c r="D160" s="14">
        <v>144</v>
      </c>
      <c r="E160" s="14">
        <v>9467</v>
      </c>
      <c r="F160" s="14">
        <v>5477</v>
      </c>
      <c r="G160" s="14">
        <v>50</v>
      </c>
      <c r="H160" s="14">
        <v>720</v>
      </c>
      <c r="I160" s="15">
        <v>2474</v>
      </c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</row>
    <row r="161" spans="1:31" ht="30.75" customHeight="1" x14ac:dyDescent="0.25">
      <c r="A161" s="12" t="s">
        <v>32</v>
      </c>
      <c r="B161" s="13">
        <f>+E161+F161+I161</f>
        <v>9765</v>
      </c>
      <c r="C161" s="14">
        <v>17</v>
      </c>
      <c r="D161" s="14">
        <v>93</v>
      </c>
      <c r="E161" s="14">
        <v>2377</v>
      </c>
      <c r="F161" s="14">
        <v>7130</v>
      </c>
      <c r="G161" s="14">
        <v>5</v>
      </c>
      <c r="H161" s="14">
        <v>46</v>
      </c>
      <c r="I161" s="15">
        <v>258</v>
      </c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</row>
    <row r="162" spans="1:31" ht="21.95" customHeight="1" x14ac:dyDescent="0.25">
      <c r="A162" s="10" t="s">
        <v>51</v>
      </c>
      <c r="B162" s="13"/>
      <c r="C162" s="14"/>
      <c r="D162" s="14"/>
      <c r="E162" s="14"/>
      <c r="F162" s="14"/>
      <c r="G162" s="14"/>
      <c r="H162" s="14"/>
      <c r="I162" s="15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</row>
    <row r="163" spans="1:31" ht="21.95" customHeight="1" x14ac:dyDescent="0.25">
      <c r="A163" s="11" t="s">
        <v>14</v>
      </c>
      <c r="B163" s="13">
        <f>SUM(B164:B166)</f>
        <v>2494</v>
      </c>
      <c r="C163" s="13">
        <f t="shared" ref="C163" si="184">SUM(C164:C166)</f>
        <v>3</v>
      </c>
      <c r="D163" s="13">
        <f t="shared" ref="D163" si="185">SUM(D164:D166)</f>
        <v>5</v>
      </c>
      <c r="E163" s="13">
        <f t="shared" ref="E163" si="186">SUM(E164:E166)</f>
        <v>782</v>
      </c>
      <c r="F163" s="13">
        <f t="shared" ref="F163" si="187">SUM(F164:F166)</f>
        <v>332</v>
      </c>
      <c r="G163" s="13">
        <f t="shared" ref="G163" si="188">SUM(G164:G166)</f>
        <v>11</v>
      </c>
      <c r="H163" s="13">
        <f t="shared" ref="H163" si="189">SUM(H164:H166)</f>
        <v>101</v>
      </c>
      <c r="I163" s="8">
        <f t="shared" ref="I163" si="190">SUM(I164:I166)</f>
        <v>1380</v>
      </c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</row>
    <row r="164" spans="1:31" ht="24.95" customHeight="1" x14ac:dyDescent="0.25">
      <c r="A164" s="12" t="s">
        <v>13</v>
      </c>
      <c r="B164" s="13">
        <f>+E164+F164+I164</f>
        <v>1308</v>
      </c>
      <c r="C164" s="14">
        <v>0</v>
      </c>
      <c r="D164" s="14">
        <v>0</v>
      </c>
      <c r="E164" s="14">
        <v>0</v>
      </c>
      <c r="F164" s="14">
        <v>84</v>
      </c>
      <c r="G164" s="14">
        <v>8</v>
      </c>
      <c r="H164" s="14">
        <v>83</v>
      </c>
      <c r="I164" s="15">
        <v>1224</v>
      </c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</row>
    <row r="165" spans="1:31" ht="24.95" customHeight="1" x14ac:dyDescent="0.25">
      <c r="A165" s="12" t="s">
        <v>33</v>
      </c>
      <c r="B165" s="13">
        <f>+E165+F165+I165</f>
        <v>294</v>
      </c>
      <c r="C165" s="14">
        <v>1</v>
      </c>
      <c r="D165" s="14">
        <v>1</v>
      </c>
      <c r="E165" s="14">
        <v>102</v>
      </c>
      <c r="F165" s="14">
        <v>132</v>
      </c>
      <c r="G165" s="14">
        <v>1</v>
      </c>
      <c r="H165" s="14">
        <v>6</v>
      </c>
      <c r="I165" s="15">
        <v>60</v>
      </c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</row>
    <row r="166" spans="1:31" ht="24.95" customHeight="1" x14ac:dyDescent="0.25">
      <c r="A166" s="12" t="s">
        <v>32</v>
      </c>
      <c r="B166" s="13">
        <f>+E166+F166+I166</f>
        <v>892</v>
      </c>
      <c r="C166" s="14">
        <v>2</v>
      </c>
      <c r="D166" s="14">
        <v>4</v>
      </c>
      <c r="E166" s="14">
        <v>680</v>
      </c>
      <c r="F166" s="14">
        <v>116</v>
      </c>
      <c r="G166" s="14">
        <v>2</v>
      </c>
      <c r="H166" s="14">
        <v>12</v>
      </c>
      <c r="I166" s="15">
        <v>96</v>
      </c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</row>
    <row r="167" spans="1:31" ht="21.95" customHeight="1" x14ac:dyDescent="0.25">
      <c r="A167" s="11" t="s">
        <v>15</v>
      </c>
      <c r="B167" s="13">
        <f t="shared" ref="B167:I167" si="191">SUM(B168:B169)</f>
        <v>15588</v>
      </c>
      <c r="C167" s="13">
        <f>SUM(C168:C169)</f>
        <v>1</v>
      </c>
      <c r="D167" s="13">
        <f t="shared" si="191"/>
        <v>1</v>
      </c>
      <c r="E167" s="13">
        <f t="shared" si="191"/>
        <v>4365</v>
      </c>
      <c r="F167" s="13">
        <f t="shared" si="191"/>
        <v>11223</v>
      </c>
      <c r="G167" s="13">
        <f t="shared" si="191"/>
        <v>0</v>
      </c>
      <c r="H167" s="13">
        <f t="shared" si="191"/>
        <v>0</v>
      </c>
      <c r="I167" s="8">
        <f t="shared" si="191"/>
        <v>0</v>
      </c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</row>
    <row r="168" spans="1:31" ht="20.100000000000001" customHeight="1" x14ac:dyDescent="0.25">
      <c r="A168" s="12" t="s">
        <v>33</v>
      </c>
      <c r="B168" s="13">
        <f>+E168+F168+I168</f>
        <v>4365</v>
      </c>
      <c r="C168" s="14">
        <v>1</v>
      </c>
      <c r="D168" s="14">
        <v>1</v>
      </c>
      <c r="E168" s="14">
        <v>4365</v>
      </c>
      <c r="F168" s="14">
        <v>0</v>
      </c>
      <c r="G168" s="14">
        <v>0</v>
      </c>
      <c r="H168" s="14">
        <v>0</v>
      </c>
      <c r="I168" s="15">
        <v>0</v>
      </c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</row>
    <row r="169" spans="1:31" ht="20.100000000000001" customHeight="1" x14ac:dyDescent="0.25">
      <c r="A169" s="12" t="s">
        <v>32</v>
      </c>
      <c r="B169" s="13">
        <f>+E169+F169+I169</f>
        <v>11223</v>
      </c>
      <c r="C169" s="14">
        <v>0</v>
      </c>
      <c r="D169" s="14">
        <v>0</v>
      </c>
      <c r="E169" s="14">
        <v>0</v>
      </c>
      <c r="F169" s="14">
        <v>11223</v>
      </c>
      <c r="G169" s="14">
        <v>0</v>
      </c>
      <c r="H169" s="14">
        <v>0</v>
      </c>
      <c r="I169" s="15">
        <v>0</v>
      </c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</row>
    <row r="170" spans="1:31" ht="24" customHeight="1" x14ac:dyDescent="0.25">
      <c r="A170" s="11" t="s">
        <v>27</v>
      </c>
      <c r="B170" s="13">
        <f>SUM(B171:B173)</f>
        <v>484</v>
      </c>
      <c r="C170" s="13">
        <f>SUM(C171:C173)</f>
        <v>1</v>
      </c>
      <c r="D170" s="13">
        <f t="shared" ref="D170:E170" si="192">SUM(D171:D173)</f>
        <v>1</v>
      </c>
      <c r="E170" s="13">
        <f t="shared" si="192"/>
        <v>123</v>
      </c>
      <c r="F170" s="13">
        <f>SUM(F171:F173)</f>
        <v>302</v>
      </c>
      <c r="G170" s="13">
        <f>SUM(G171:G173)</f>
        <v>2</v>
      </c>
      <c r="H170" s="13">
        <f t="shared" ref="H170:I170" si="193">SUM(H171:H173)</f>
        <v>5</v>
      </c>
      <c r="I170" s="8">
        <f t="shared" si="193"/>
        <v>59</v>
      </c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</row>
    <row r="171" spans="1:31" ht="20.100000000000001" customHeight="1" x14ac:dyDescent="0.25">
      <c r="A171" s="12" t="s">
        <v>13</v>
      </c>
      <c r="B171" s="13">
        <f>+E171+F171+I171</f>
        <v>61</v>
      </c>
      <c r="C171" s="14">
        <v>0</v>
      </c>
      <c r="D171" s="14">
        <v>0</v>
      </c>
      <c r="E171" s="14">
        <v>0</v>
      </c>
      <c r="F171" s="14">
        <v>61</v>
      </c>
      <c r="G171" s="14">
        <v>0</v>
      </c>
      <c r="H171" s="14">
        <v>0</v>
      </c>
      <c r="I171" s="15">
        <v>0</v>
      </c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</row>
    <row r="172" spans="1:31" ht="20.100000000000001" customHeight="1" x14ac:dyDescent="0.25">
      <c r="A172" s="12" t="s">
        <v>33</v>
      </c>
      <c r="B172" s="13">
        <f>+E172+F172+I172</f>
        <v>230</v>
      </c>
      <c r="C172" s="14">
        <v>0</v>
      </c>
      <c r="D172" s="14">
        <v>0</v>
      </c>
      <c r="E172" s="14">
        <v>0</v>
      </c>
      <c r="F172" s="14">
        <v>171</v>
      </c>
      <c r="G172" s="14">
        <v>2</v>
      </c>
      <c r="H172" s="14">
        <v>5</v>
      </c>
      <c r="I172" s="15">
        <v>59</v>
      </c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</row>
    <row r="173" spans="1:31" ht="20.100000000000001" customHeight="1" x14ac:dyDescent="0.25">
      <c r="A173" s="12" t="s">
        <v>32</v>
      </c>
      <c r="B173" s="13">
        <f>+E173+F173+I173</f>
        <v>193</v>
      </c>
      <c r="C173" s="14">
        <v>1</v>
      </c>
      <c r="D173" s="14">
        <v>1</v>
      </c>
      <c r="E173" s="14">
        <v>123</v>
      </c>
      <c r="F173" s="14">
        <v>70</v>
      </c>
      <c r="G173" s="14">
        <v>0</v>
      </c>
      <c r="H173" s="14">
        <v>0</v>
      </c>
      <c r="I173" s="15">
        <v>0</v>
      </c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</row>
    <row r="174" spans="1:31" ht="25.5" customHeight="1" x14ac:dyDescent="0.25">
      <c r="A174" s="11" t="s">
        <v>16</v>
      </c>
      <c r="B174" s="13">
        <f>SUM(B175:B177)</f>
        <v>3916</v>
      </c>
      <c r="C174" s="13">
        <f t="shared" ref="C174" si="194">SUM(C175:C177)</f>
        <v>2</v>
      </c>
      <c r="D174" s="13">
        <f t="shared" ref="D174" si="195">SUM(D175:D177)</f>
        <v>32</v>
      </c>
      <c r="E174" s="13">
        <f t="shared" ref="E174" si="196">SUM(E175:E177)</f>
        <v>824</v>
      </c>
      <c r="F174" s="13">
        <f t="shared" ref="F174" si="197">SUM(F175:F177)</f>
        <v>1951</v>
      </c>
      <c r="G174" s="13">
        <f t="shared" ref="G174" si="198">SUM(G175:G177)</f>
        <v>9</v>
      </c>
      <c r="H174" s="13">
        <f t="shared" ref="H174" si="199">SUM(H175:H177)</f>
        <v>87</v>
      </c>
      <c r="I174" s="8">
        <f t="shared" ref="I174" si="200">SUM(I175:I177)</f>
        <v>1141</v>
      </c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</row>
    <row r="175" spans="1:31" ht="23.1" customHeight="1" x14ac:dyDescent="0.25">
      <c r="A175" s="12" t="s">
        <v>13</v>
      </c>
      <c r="B175" s="13">
        <f>+E175+F175+I175</f>
        <v>2416</v>
      </c>
      <c r="C175" s="14">
        <v>2</v>
      </c>
      <c r="D175" s="14">
        <v>32</v>
      </c>
      <c r="E175" s="14">
        <v>824</v>
      </c>
      <c r="F175" s="14">
        <v>459</v>
      </c>
      <c r="G175" s="14">
        <v>6</v>
      </c>
      <c r="H175" s="14">
        <v>73</v>
      </c>
      <c r="I175" s="15">
        <v>1133</v>
      </c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</row>
    <row r="176" spans="1:31" ht="23.1" customHeight="1" x14ac:dyDescent="0.25">
      <c r="A176" s="12" t="s">
        <v>33</v>
      </c>
      <c r="B176" s="13">
        <f>+E176+F176+I176</f>
        <v>1198</v>
      </c>
      <c r="C176" s="14">
        <v>0</v>
      </c>
      <c r="D176" s="14">
        <v>0</v>
      </c>
      <c r="E176" s="14">
        <v>0</v>
      </c>
      <c r="F176" s="14">
        <v>1190</v>
      </c>
      <c r="G176" s="14">
        <v>3</v>
      </c>
      <c r="H176" s="14">
        <v>14</v>
      </c>
      <c r="I176" s="15">
        <v>8</v>
      </c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</row>
    <row r="177" spans="1:31" ht="23.1" customHeight="1" x14ac:dyDescent="0.25">
      <c r="A177" s="12" t="s">
        <v>32</v>
      </c>
      <c r="B177" s="13">
        <f>+E177+F177+I177</f>
        <v>302</v>
      </c>
      <c r="C177" s="14">
        <v>0</v>
      </c>
      <c r="D177" s="14">
        <v>0</v>
      </c>
      <c r="E177" s="14">
        <v>0</v>
      </c>
      <c r="F177" s="14">
        <v>302</v>
      </c>
      <c r="G177" s="14">
        <v>0</v>
      </c>
      <c r="H177" s="14">
        <v>0</v>
      </c>
      <c r="I177" s="15">
        <v>0</v>
      </c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</row>
    <row r="178" spans="1:31" ht="21.95" customHeight="1" x14ac:dyDescent="0.25">
      <c r="A178" s="11" t="s">
        <v>17</v>
      </c>
      <c r="B178" s="13">
        <f>SUM(B179:B181)</f>
        <v>381</v>
      </c>
      <c r="C178" s="13">
        <f t="shared" ref="C178" si="201">SUM(C179:C181)</f>
        <v>1</v>
      </c>
      <c r="D178" s="13">
        <f t="shared" ref="D178" si="202">SUM(D179:D181)</f>
        <v>1</v>
      </c>
      <c r="E178" s="13">
        <f t="shared" ref="E178" si="203">SUM(E179:E181)</f>
        <v>108</v>
      </c>
      <c r="F178" s="13">
        <f t="shared" ref="F178" si="204">SUM(F179:F181)</f>
        <v>230</v>
      </c>
      <c r="G178" s="13">
        <f t="shared" ref="G178" si="205">SUM(G179:G181)</f>
        <v>2</v>
      </c>
      <c r="H178" s="13">
        <f t="shared" ref="H178" si="206">SUM(H179:H181)</f>
        <v>2</v>
      </c>
      <c r="I178" s="8">
        <f t="shared" ref="I178" si="207">SUM(I179:I181)</f>
        <v>43</v>
      </c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</row>
    <row r="179" spans="1:31" ht="20.100000000000001" customHeight="1" x14ac:dyDescent="0.25">
      <c r="A179" s="12" t="s">
        <v>13</v>
      </c>
      <c r="B179" s="13">
        <f>+E179+F179+I179</f>
        <v>157</v>
      </c>
      <c r="C179" s="14">
        <v>1</v>
      </c>
      <c r="D179" s="14">
        <v>1</v>
      </c>
      <c r="E179" s="14">
        <v>108</v>
      </c>
      <c r="F179" s="14">
        <v>49</v>
      </c>
      <c r="G179" s="14">
        <v>0</v>
      </c>
      <c r="H179" s="14">
        <v>0</v>
      </c>
      <c r="I179" s="15">
        <v>0</v>
      </c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</row>
    <row r="180" spans="1:31" ht="20.100000000000001" customHeight="1" x14ac:dyDescent="0.25">
      <c r="A180" s="12" t="s">
        <v>33</v>
      </c>
      <c r="B180" s="13">
        <f>+E180+F180+I180</f>
        <v>196</v>
      </c>
      <c r="C180" s="14">
        <v>0</v>
      </c>
      <c r="D180" s="14">
        <v>0</v>
      </c>
      <c r="E180" s="14">
        <v>0</v>
      </c>
      <c r="F180" s="14">
        <v>153</v>
      </c>
      <c r="G180" s="14">
        <v>2</v>
      </c>
      <c r="H180" s="14">
        <v>2</v>
      </c>
      <c r="I180" s="15">
        <v>43</v>
      </c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</row>
    <row r="181" spans="1:31" ht="20.100000000000001" customHeight="1" x14ac:dyDescent="0.25">
      <c r="A181" s="12" t="s">
        <v>32</v>
      </c>
      <c r="B181" s="13">
        <f>+E181+F181+I181</f>
        <v>28</v>
      </c>
      <c r="C181" s="14">
        <v>0</v>
      </c>
      <c r="D181" s="14">
        <v>0</v>
      </c>
      <c r="E181" s="14">
        <v>0</v>
      </c>
      <c r="F181" s="14">
        <v>28</v>
      </c>
      <c r="G181" s="14">
        <v>0</v>
      </c>
      <c r="H181" s="14">
        <v>0</v>
      </c>
      <c r="I181" s="15">
        <v>0</v>
      </c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</row>
    <row r="182" spans="1:31" ht="21.95" customHeight="1" x14ac:dyDescent="0.25">
      <c r="A182" s="11" t="s">
        <v>18</v>
      </c>
      <c r="B182" s="13">
        <f>SUM(B184:B185)</f>
        <v>1178</v>
      </c>
      <c r="C182" s="13">
        <f t="shared" ref="C182:I182" si="208">SUM(C184:C185)</f>
        <v>1</v>
      </c>
      <c r="D182" s="13">
        <f t="shared" si="208"/>
        <v>1</v>
      </c>
      <c r="E182" s="13">
        <f t="shared" si="208"/>
        <v>715</v>
      </c>
      <c r="F182" s="13">
        <f t="shared" si="208"/>
        <v>262</v>
      </c>
      <c r="G182" s="13">
        <f t="shared" si="208"/>
        <v>3</v>
      </c>
      <c r="H182" s="13">
        <f t="shared" si="208"/>
        <v>12</v>
      </c>
      <c r="I182" s="8">
        <f t="shared" si="208"/>
        <v>201</v>
      </c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</row>
    <row r="183" spans="1:31" ht="20.100000000000001" customHeight="1" x14ac:dyDescent="0.25">
      <c r="A183" s="12" t="s">
        <v>13</v>
      </c>
      <c r="B183" s="13">
        <f>+E183+F183+I183</f>
        <v>89</v>
      </c>
      <c r="C183" s="14">
        <v>0</v>
      </c>
      <c r="D183" s="14">
        <v>0</v>
      </c>
      <c r="E183" s="14">
        <v>0</v>
      </c>
      <c r="F183" s="14">
        <v>89</v>
      </c>
      <c r="G183" s="14">
        <v>0</v>
      </c>
      <c r="H183" s="14">
        <v>0</v>
      </c>
      <c r="I183" s="15">
        <v>0</v>
      </c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</row>
    <row r="184" spans="1:31" ht="20.100000000000001" customHeight="1" x14ac:dyDescent="0.25">
      <c r="A184" s="12" t="s">
        <v>33</v>
      </c>
      <c r="B184" s="13">
        <f>+E184+F184+I184</f>
        <v>894</v>
      </c>
      <c r="C184" s="14">
        <v>1</v>
      </c>
      <c r="D184" s="14">
        <v>1</v>
      </c>
      <c r="E184" s="14">
        <v>715</v>
      </c>
      <c r="F184" s="14">
        <v>167</v>
      </c>
      <c r="G184" s="14">
        <v>1</v>
      </c>
      <c r="H184" s="14">
        <v>1</v>
      </c>
      <c r="I184" s="15">
        <v>12</v>
      </c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</row>
    <row r="185" spans="1:31" ht="20.100000000000001" customHeight="1" x14ac:dyDescent="0.25">
      <c r="A185" s="12" t="s">
        <v>32</v>
      </c>
      <c r="B185" s="13">
        <f>+E185+F185+I185</f>
        <v>284</v>
      </c>
      <c r="C185" s="14">
        <v>0</v>
      </c>
      <c r="D185" s="14">
        <v>0</v>
      </c>
      <c r="E185" s="14">
        <v>0</v>
      </c>
      <c r="F185" s="14">
        <v>95</v>
      </c>
      <c r="G185" s="14">
        <v>2</v>
      </c>
      <c r="H185" s="14">
        <v>11</v>
      </c>
      <c r="I185" s="15">
        <v>189</v>
      </c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</row>
    <row r="186" spans="1:31" ht="26.25" customHeight="1" x14ac:dyDescent="0.25">
      <c r="A186" s="10" t="s">
        <v>28</v>
      </c>
      <c r="B186" s="13">
        <f t="shared" ref="B186:I186" si="209">B187+B191+B195+B199+B207+B214+B203+B210+B218+B222</f>
        <v>284139</v>
      </c>
      <c r="C186" s="13">
        <f t="shared" si="209"/>
        <v>3709</v>
      </c>
      <c r="D186" s="13">
        <f t="shared" si="209"/>
        <v>3777</v>
      </c>
      <c r="E186" s="13">
        <f t="shared" si="209"/>
        <v>194333</v>
      </c>
      <c r="F186" s="13">
        <f t="shared" si="209"/>
        <v>79784</v>
      </c>
      <c r="G186" s="13">
        <f t="shared" si="209"/>
        <v>1523</v>
      </c>
      <c r="H186" s="13">
        <f t="shared" si="209"/>
        <v>1574</v>
      </c>
      <c r="I186" s="8">
        <f t="shared" si="209"/>
        <v>10066</v>
      </c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</row>
    <row r="187" spans="1:31" ht="21.95" customHeight="1" x14ac:dyDescent="0.25">
      <c r="A187" s="11" t="s">
        <v>12</v>
      </c>
      <c r="B187" s="13">
        <f t="shared" ref="B187:I187" si="210">SUM(B188:B190)</f>
        <v>253098</v>
      </c>
      <c r="C187" s="13">
        <f>SUM(C188:C190)</f>
        <v>3688</v>
      </c>
      <c r="D187" s="13">
        <f t="shared" si="210"/>
        <v>3688</v>
      </c>
      <c r="E187" s="13">
        <f>SUM(E188:E190)</f>
        <v>184957</v>
      </c>
      <c r="F187" s="13">
        <f t="shared" si="210"/>
        <v>58707</v>
      </c>
      <c r="G187" s="13">
        <f t="shared" si="210"/>
        <v>1517</v>
      </c>
      <c r="H187" s="13">
        <f t="shared" si="210"/>
        <v>1517</v>
      </c>
      <c r="I187" s="8">
        <f t="shared" si="210"/>
        <v>9434</v>
      </c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</row>
    <row r="188" spans="1:31" ht="18.95" customHeight="1" x14ac:dyDescent="0.25">
      <c r="A188" s="12" t="s">
        <v>13</v>
      </c>
      <c r="B188" s="13">
        <f>+E188+F188+I188</f>
        <v>55730</v>
      </c>
      <c r="C188" s="14">
        <v>1242</v>
      </c>
      <c r="D188" s="14">
        <v>1242</v>
      </c>
      <c r="E188" s="14">
        <v>46570</v>
      </c>
      <c r="F188" s="14">
        <v>3345</v>
      </c>
      <c r="G188" s="14">
        <v>997</v>
      </c>
      <c r="H188" s="14">
        <v>997</v>
      </c>
      <c r="I188" s="15">
        <v>5815</v>
      </c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</row>
    <row r="189" spans="1:31" ht="23.1" customHeight="1" x14ac:dyDescent="0.25">
      <c r="A189" s="12" t="s">
        <v>33</v>
      </c>
      <c r="B189" s="13">
        <f>+E189+F189+I189</f>
        <v>87264</v>
      </c>
      <c r="C189" s="14">
        <v>967</v>
      </c>
      <c r="D189" s="14">
        <v>967</v>
      </c>
      <c r="E189" s="14">
        <v>50157</v>
      </c>
      <c r="F189" s="14">
        <v>34631</v>
      </c>
      <c r="G189" s="14">
        <v>341</v>
      </c>
      <c r="H189" s="14">
        <v>341</v>
      </c>
      <c r="I189" s="15">
        <v>2476</v>
      </c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</row>
    <row r="190" spans="1:31" ht="23.1" customHeight="1" x14ac:dyDescent="0.25">
      <c r="A190" s="12" t="s">
        <v>32</v>
      </c>
      <c r="B190" s="13">
        <f>+E190+F190+I190</f>
        <v>110104</v>
      </c>
      <c r="C190" s="14">
        <v>1479</v>
      </c>
      <c r="D190" s="14">
        <v>1479</v>
      </c>
      <c r="E190" s="14">
        <v>88230</v>
      </c>
      <c r="F190" s="14">
        <v>20731</v>
      </c>
      <c r="G190" s="14">
        <v>179</v>
      </c>
      <c r="H190" s="14">
        <v>179</v>
      </c>
      <c r="I190" s="15">
        <v>1143</v>
      </c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</row>
    <row r="191" spans="1:31" ht="21.95" customHeight="1" x14ac:dyDescent="0.25">
      <c r="A191" s="11" t="s">
        <v>20</v>
      </c>
      <c r="B191" s="13">
        <f>SUM(B192:B194)</f>
        <v>204</v>
      </c>
      <c r="C191" s="13">
        <f>SUM(C192:C194)</f>
        <v>3</v>
      </c>
      <c r="D191" s="13">
        <f>SUM(D192:D194)</f>
        <v>6</v>
      </c>
      <c r="E191" s="13">
        <f>SUM(E192:E194)</f>
        <v>138</v>
      </c>
      <c r="F191" s="13">
        <f t="shared" ref="F191:I191" si="211">SUM(F192:F194)</f>
        <v>66</v>
      </c>
      <c r="G191" s="13">
        <f>SUM(G192:G194)</f>
        <v>0</v>
      </c>
      <c r="H191" s="13">
        <f>SUM(H192:H194)</f>
        <v>0</v>
      </c>
      <c r="I191" s="8">
        <f t="shared" si="211"/>
        <v>0</v>
      </c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</row>
    <row r="192" spans="1:31" ht="21.95" customHeight="1" x14ac:dyDescent="0.25">
      <c r="A192" s="12" t="s">
        <v>13</v>
      </c>
      <c r="B192" s="13">
        <f>+E192+F192+I192</f>
        <v>138</v>
      </c>
      <c r="C192" s="14">
        <v>3</v>
      </c>
      <c r="D192" s="14">
        <v>6</v>
      </c>
      <c r="E192" s="14">
        <v>138</v>
      </c>
      <c r="F192" s="14">
        <v>0</v>
      </c>
      <c r="G192" s="14">
        <v>0</v>
      </c>
      <c r="H192" s="14">
        <v>0</v>
      </c>
      <c r="I192" s="15">
        <v>0</v>
      </c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</row>
    <row r="193" spans="1:31" ht="21.95" customHeight="1" x14ac:dyDescent="0.25">
      <c r="A193" s="12" t="s">
        <v>33</v>
      </c>
      <c r="B193" s="13">
        <f>+E193+F193+I193</f>
        <v>50</v>
      </c>
      <c r="C193" s="14">
        <v>0</v>
      </c>
      <c r="D193" s="14">
        <v>0</v>
      </c>
      <c r="E193" s="14">
        <v>0</v>
      </c>
      <c r="F193" s="14">
        <v>50</v>
      </c>
      <c r="G193" s="14">
        <v>0</v>
      </c>
      <c r="H193" s="14">
        <v>0</v>
      </c>
      <c r="I193" s="15">
        <v>0</v>
      </c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</row>
    <row r="194" spans="1:31" ht="21.95" customHeight="1" x14ac:dyDescent="0.25">
      <c r="A194" s="12" t="s">
        <v>32</v>
      </c>
      <c r="B194" s="13">
        <f>+E194+F194+I194</f>
        <v>16</v>
      </c>
      <c r="C194" s="14">
        <v>0</v>
      </c>
      <c r="D194" s="14">
        <v>0</v>
      </c>
      <c r="E194" s="14">
        <v>0</v>
      </c>
      <c r="F194" s="14">
        <v>16</v>
      </c>
      <c r="G194" s="14">
        <v>0</v>
      </c>
      <c r="H194" s="14">
        <v>0</v>
      </c>
      <c r="I194" s="15">
        <v>0</v>
      </c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</row>
    <row r="195" spans="1:31" ht="30" customHeight="1" x14ac:dyDescent="0.25">
      <c r="A195" s="11" t="s">
        <v>34</v>
      </c>
      <c r="B195" s="13">
        <f>SUM(B196:B198)</f>
        <v>2806</v>
      </c>
      <c r="C195" s="13">
        <f>SUM(C196:C198)</f>
        <v>1</v>
      </c>
      <c r="D195" s="13">
        <f t="shared" ref="D195" si="212">SUM(D196:D198)</f>
        <v>11</v>
      </c>
      <c r="E195" s="13">
        <f t="shared" ref="E195" si="213">SUM(E196:E198)</f>
        <v>588</v>
      </c>
      <c r="F195" s="13">
        <f t="shared" ref="F195" si="214">SUM(F196:F198)</f>
        <v>2204</v>
      </c>
      <c r="G195" s="13">
        <f t="shared" ref="G195" si="215">SUM(G196:G198)</f>
        <v>1</v>
      </c>
      <c r="H195" s="13">
        <f t="shared" ref="H195" si="216">SUM(H196:H198)</f>
        <v>6</v>
      </c>
      <c r="I195" s="8">
        <f t="shared" ref="I195" si="217">SUM(I196:I198)</f>
        <v>14</v>
      </c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</row>
    <row r="196" spans="1:31" ht="18.95" customHeight="1" x14ac:dyDescent="0.25">
      <c r="A196" s="12" t="s">
        <v>13</v>
      </c>
      <c r="B196" s="13">
        <f>+E196+F196+I196</f>
        <v>697</v>
      </c>
      <c r="C196" s="14">
        <v>1</v>
      </c>
      <c r="D196" s="14">
        <v>11</v>
      </c>
      <c r="E196" s="14">
        <v>588</v>
      </c>
      <c r="F196" s="14">
        <v>95</v>
      </c>
      <c r="G196" s="14">
        <v>1</v>
      </c>
      <c r="H196" s="14">
        <v>6</v>
      </c>
      <c r="I196" s="15">
        <v>14</v>
      </c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</row>
    <row r="197" spans="1:31" ht="18.95" customHeight="1" x14ac:dyDescent="0.25">
      <c r="A197" s="12" t="s">
        <v>33</v>
      </c>
      <c r="B197" s="13">
        <f>+E197+F197+I197</f>
        <v>1794</v>
      </c>
      <c r="C197" s="14">
        <v>0</v>
      </c>
      <c r="D197" s="14">
        <v>0</v>
      </c>
      <c r="E197" s="14">
        <v>0</v>
      </c>
      <c r="F197" s="14">
        <v>1794</v>
      </c>
      <c r="G197" s="14">
        <v>0</v>
      </c>
      <c r="H197" s="14">
        <v>0</v>
      </c>
      <c r="I197" s="15">
        <v>0</v>
      </c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</row>
    <row r="198" spans="1:31" ht="18.95" customHeight="1" x14ac:dyDescent="0.25">
      <c r="A198" s="12" t="s">
        <v>32</v>
      </c>
      <c r="B198" s="13">
        <f>+E198+F198+I198</f>
        <v>315</v>
      </c>
      <c r="C198" s="14">
        <v>0</v>
      </c>
      <c r="D198" s="14">
        <v>0</v>
      </c>
      <c r="E198" s="14">
        <v>0</v>
      </c>
      <c r="F198" s="14">
        <v>315</v>
      </c>
      <c r="G198" s="14">
        <v>0</v>
      </c>
      <c r="H198" s="14">
        <v>0</v>
      </c>
      <c r="I198" s="15">
        <v>0</v>
      </c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</row>
    <row r="199" spans="1:31" ht="21.95" customHeight="1" x14ac:dyDescent="0.25">
      <c r="A199" s="11" t="s">
        <v>14</v>
      </c>
      <c r="B199" s="13">
        <f>SUM(B200:B202)</f>
        <v>5651</v>
      </c>
      <c r="C199" s="13">
        <f>SUM(C200:C202)</f>
        <v>6</v>
      </c>
      <c r="D199" s="13">
        <f t="shared" ref="D199" si="218">SUM(D200:D202)</f>
        <v>16</v>
      </c>
      <c r="E199" s="13">
        <f t="shared" ref="E199" si="219">SUM(E200:E202)</f>
        <v>1718</v>
      </c>
      <c r="F199" s="13">
        <f t="shared" ref="F199" si="220">SUM(F200:F202)</f>
        <v>3649</v>
      </c>
      <c r="G199" s="13">
        <f t="shared" ref="G199" si="221">SUM(G200:G202)</f>
        <v>3</v>
      </c>
      <c r="H199" s="13">
        <f t="shared" ref="H199" si="222">SUM(H200:H202)</f>
        <v>48</v>
      </c>
      <c r="I199" s="8">
        <f t="shared" ref="I199" si="223">SUM(I200:I202)</f>
        <v>284</v>
      </c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</row>
    <row r="200" spans="1:31" ht="23.1" customHeight="1" x14ac:dyDescent="0.25">
      <c r="A200" s="12" t="s">
        <v>13</v>
      </c>
      <c r="B200" s="13">
        <f>+E200+F200+I200</f>
        <v>1463</v>
      </c>
      <c r="C200" s="14">
        <v>5</v>
      </c>
      <c r="D200" s="14">
        <v>15</v>
      </c>
      <c r="E200" s="14">
        <v>820</v>
      </c>
      <c r="F200" s="14">
        <v>359</v>
      </c>
      <c r="G200" s="14">
        <v>3</v>
      </c>
      <c r="H200" s="14">
        <v>48</v>
      </c>
      <c r="I200" s="15">
        <v>284</v>
      </c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</row>
    <row r="201" spans="1:31" ht="23.1" customHeight="1" x14ac:dyDescent="0.25">
      <c r="A201" s="12" t="s">
        <v>33</v>
      </c>
      <c r="B201" s="13">
        <f>+E201+F201+I201</f>
        <v>2558</v>
      </c>
      <c r="C201" s="14">
        <v>0</v>
      </c>
      <c r="D201" s="14">
        <v>0</v>
      </c>
      <c r="E201" s="14">
        <v>0</v>
      </c>
      <c r="F201" s="14">
        <v>2558</v>
      </c>
      <c r="G201" s="14">
        <v>0</v>
      </c>
      <c r="H201" s="14">
        <v>0</v>
      </c>
      <c r="I201" s="15">
        <v>0</v>
      </c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</row>
    <row r="202" spans="1:31" ht="23.1" customHeight="1" x14ac:dyDescent="0.25">
      <c r="A202" s="12" t="s">
        <v>32</v>
      </c>
      <c r="B202" s="13">
        <f>+E202+F202+I202</f>
        <v>1630</v>
      </c>
      <c r="C202" s="14">
        <v>1</v>
      </c>
      <c r="D202" s="14">
        <v>1</v>
      </c>
      <c r="E202" s="14">
        <v>898</v>
      </c>
      <c r="F202" s="14">
        <v>732</v>
      </c>
      <c r="G202" s="14">
        <v>0</v>
      </c>
      <c r="H202" s="14">
        <v>0</v>
      </c>
      <c r="I202" s="15">
        <v>0</v>
      </c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</row>
    <row r="203" spans="1:31" ht="21.95" customHeight="1" x14ac:dyDescent="0.25">
      <c r="A203" s="11" t="s">
        <v>15</v>
      </c>
      <c r="B203" s="13">
        <f t="shared" ref="B203:I203" si="224">SUM(B204:B205)</f>
        <v>1647</v>
      </c>
      <c r="C203" s="13">
        <f t="shared" si="224"/>
        <v>0</v>
      </c>
      <c r="D203" s="13">
        <f t="shared" si="224"/>
        <v>0</v>
      </c>
      <c r="E203" s="13">
        <f t="shared" si="224"/>
        <v>0</v>
      </c>
      <c r="F203" s="13">
        <f t="shared" si="224"/>
        <v>1383</v>
      </c>
      <c r="G203" s="13">
        <f t="shared" si="224"/>
        <v>1</v>
      </c>
      <c r="H203" s="13">
        <f t="shared" si="224"/>
        <v>1</v>
      </c>
      <c r="I203" s="8">
        <f t="shared" si="224"/>
        <v>264</v>
      </c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</row>
    <row r="204" spans="1:31" ht="21.95" customHeight="1" x14ac:dyDescent="0.25">
      <c r="A204" s="12" t="s">
        <v>13</v>
      </c>
      <c r="B204" s="13">
        <f t="shared" ref="B204" si="225">+E204+F204+I204</f>
        <v>264</v>
      </c>
      <c r="C204" s="14">
        <v>0</v>
      </c>
      <c r="D204" s="14">
        <v>0</v>
      </c>
      <c r="E204" s="14">
        <v>0</v>
      </c>
      <c r="F204" s="14">
        <v>0</v>
      </c>
      <c r="G204" s="14">
        <v>1</v>
      </c>
      <c r="H204" s="14">
        <v>1</v>
      </c>
      <c r="I204" s="15">
        <v>264</v>
      </c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</row>
    <row r="205" spans="1:31" ht="21.95" customHeight="1" x14ac:dyDescent="0.25">
      <c r="A205" s="12" t="s">
        <v>33</v>
      </c>
      <c r="B205" s="13">
        <f>+E205+F205+I205</f>
        <v>1383</v>
      </c>
      <c r="C205" s="14">
        <v>0</v>
      </c>
      <c r="D205" s="14">
        <v>0</v>
      </c>
      <c r="E205" s="14">
        <v>0</v>
      </c>
      <c r="F205" s="14">
        <v>1383</v>
      </c>
      <c r="G205" s="14">
        <v>0</v>
      </c>
      <c r="H205" s="14">
        <v>0</v>
      </c>
      <c r="I205" s="15">
        <v>0</v>
      </c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</row>
    <row r="206" spans="1:31" x14ac:dyDescent="0.25">
      <c r="A206" s="10" t="s">
        <v>52</v>
      </c>
      <c r="B206" s="13"/>
      <c r="C206" s="14"/>
      <c r="D206" s="14"/>
      <c r="E206" s="14"/>
      <c r="F206" s="14"/>
      <c r="G206" s="14"/>
      <c r="H206" s="14"/>
      <c r="I206" s="15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</row>
    <row r="207" spans="1:31" x14ac:dyDescent="0.25">
      <c r="A207" s="11" t="s">
        <v>42</v>
      </c>
      <c r="B207" s="13">
        <f t="shared" ref="B207:I207" si="226">SUM(B208:B209)</f>
        <v>2056</v>
      </c>
      <c r="C207" s="13">
        <f t="shared" si="226"/>
        <v>1</v>
      </c>
      <c r="D207" s="13">
        <f t="shared" si="226"/>
        <v>1</v>
      </c>
      <c r="E207" s="13">
        <f t="shared" si="226"/>
        <v>259</v>
      </c>
      <c r="F207" s="13">
        <f t="shared" si="226"/>
        <v>1797</v>
      </c>
      <c r="G207" s="13">
        <f t="shared" si="226"/>
        <v>0</v>
      </c>
      <c r="H207" s="13">
        <f t="shared" si="226"/>
        <v>0</v>
      </c>
      <c r="I207" s="8">
        <f t="shared" si="226"/>
        <v>0</v>
      </c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</row>
    <row r="208" spans="1:31" x14ac:dyDescent="0.25">
      <c r="A208" s="12" t="s">
        <v>13</v>
      </c>
      <c r="B208" s="13">
        <f t="shared" ref="B208" si="227">+E208+F208+I208</f>
        <v>547</v>
      </c>
      <c r="C208" s="14">
        <v>1</v>
      </c>
      <c r="D208" s="14">
        <v>1</v>
      </c>
      <c r="E208" s="14">
        <v>259</v>
      </c>
      <c r="F208" s="14">
        <v>288</v>
      </c>
      <c r="G208" s="14">
        <v>0</v>
      </c>
      <c r="H208" s="14">
        <v>0</v>
      </c>
      <c r="I208" s="15">
        <v>0</v>
      </c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</row>
    <row r="209" spans="1:31" x14ac:dyDescent="0.25">
      <c r="A209" s="12" t="s">
        <v>32</v>
      </c>
      <c r="B209" s="13">
        <f>+E209+F209+I209</f>
        <v>1509</v>
      </c>
      <c r="C209" s="14">
        <v>0</v>
      </c>
      <c r="D209" s="14">
        <v>0</v>
      </c>
      <c r="E209" s="14">
        <v>0</v>
      </c>
      <c r="F209" s="14">
        <v>1509</v>
      </c>
      <c r="G209" s="14">
        <v>0</v>
      </c>
      <c r="H209" s="14">
        <v>0</v>
      </c>
      <c r="I209" s="15">
        <v>0</v>
      </c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</row>
    <row r="210" spans="1:31" x14ac:dyDescent="0.25">
      <c r="A210" s="11" t="s">
        <v>16</v>
      </c>
      <c r="B210" s="13">
        <f>SUM(B211:B213)</f>
        <v>2765</v>
      </c>
      <c r="C210" s="13">
        <f>SUM(C211:C213)</f>
        <v>6</v>
      </c>
      <c r="D210" s="13">
        <f t="shared" ref="D210" si="228">SUM(D211:D213)</f>
        <v>48</v>
      </c>
      <c r="E210" s="13">
        <f t="shared" ref="E210" si="229">SUM(E211:E213)</f>
        <v>1966</v>
      </c>
      <c r="F210" s="13">
        <f t="shared" ref="F210" si="230">SUM(F211:F213)</f>
        <v>799</v>
      </c>
      <c r="G210" s="13">
        <f t="shared" ref="G210" si="231">SUM(G211:G213)</f>
        <v>0</v>
      </c>
      <c r="H210" s="13">
        <f t="shared" ref="H210" si="232">SUM(H211:H213)</f>
        <v>0</v>
      </c>
      <c r="I210" s="8">
        <f t="shared" ref="I210" si="233">SUM(I211:I213)</f>
        <v>0</v>
      </c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</row>
    <row r="211" spans="1:31" x14ac:dyDescent="0.25">
      <c r="A211" s="12" t="s">
        <v>13</v>
      </c>
      <c r="B211" s="13">
        <f t="shared" ref="B211" si="234">+E211+F211+I211</f>
        <v>243</v>
      </c>
      <c r="C211" s="14">
        <v>0</v>
      </c>
      <c r="D211" s="14">
        <v>0</v>
      </c>
      <c r="E211" s="14">
        <v>0</v>
      </c>
      <c r="F211" s="14">
        <v>243</v>
      </c>
      <c r="G211" s="14">
        <v>0</v>
      </c>
      <c r="H211" s="14">
        <v>0</v>
      </c>
      <c r="I211" s="15">
        <v>0</v>
      </c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</row>
    <row r="212" spans="1:31" x14ac:dyDescent="0.25">
      <c r="A212" s="12" t="s">
        <v>33</v>
      </c>
      <c r="B212" s="13">
        <f>+E212+F212+I212</f>
        <v>1318</v>
      </c>
      <c r="C212" s="14">
        <v>1</v>
      </c>
      <c r="D212" s="14">
        <v>15</v>
      </c>
      <c r="E212" s="14">
        <v>1159</v>
      </c>
      <c r="F212" s="14">
        <v>159</v>
      </c>
      <c r="G212" s="14">
        <v>0</v>
      </c>
      <c r="H212" s="14">
        <v>0</v>
      </c>
      <c r="I212" s="15">
        <v>0</v>
      </c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</row>
    <row r="213" spans="1:31" x14ac:dyDescent="0.25">
      <c r="A213" s="12" t="s">
        <v>32</v>
      </c>
      <c r="B213" s="13">
        <f>+E213+F213+I213</f>
        <v>1204</v>
      </c>
      <c r="C213" s="14">
        <v>5</v>
      </c>
      <c r="D213" s="14">
        <v>33</v>
      </c>
      <c r="E213" s="14">
        <v>807</v>
      </c>
      <c r="F213" s="14">
        <v>397</v>
      </c>
      <c r="G213" s="14">
        <v>0</v>
      </c>
      <c r="H213" s="14">
        <v>0</v>
      </c>
      <c r="I213" s="15">
        <v>0</v>
      </c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</row>
    <row r="214" spans="1:31" x14ac:dyDescent="0.25">
      <c r="A214" s="11" t="s">
        <v>17</v>
      </c>
      <c r="B214" s="13">
        <f t="shared" ref="B214" si="235">SUM(B215:B216)</f>
        <v>148</v>
      </c>
      <c r="C214" s="13">
        <f>SUM(C215:C217)</f>
        <v>0</v>
      </c>
      <c r="D214" s="13">
        <f t="shared" ref="D214:H214" si="236">SUM(D215:D217)</f>
        <v>0</v>
      </c>
      <c r="E214" s="13">
        <f t="shared" si="236"/>
        <v>0</v>
      </c>
      <c r="F214" s="13">
        <f>SUM(F215:F217)</f>
        <v>192</v>
      </c>
      <c r="G214" s="13">
        <f t="shared" si="236"/>
        <v>0</v>
      </c>
      <c r="H214" s="13">
        <f t="shared" si="236"/>
        <v>0</v>
      </c>
      <c r="I214" s="8">
        <f>SUM(I215:I217)</f>
        <v>0</v>
      </c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</row>
    <row r="215" spans="1:31" x14ac:dyDescent="0.25">
      <c r="A215" s="12" t="s">
        <v>13</v>
      </c>
      <c r="B215" s="13">
        <f>+E215+F215+I215</f>
        <v>44</v>
      </c>
      <c r="C215" s="14">
        <v>0</v>
      </c>
      <c r="D215" s="14">
        <v>0</v>
      </c>
      <c r="E215" s="14">
        <v>0</v>
      </c>
      <c r="F215" s="14">
        <v>44</v>
      </c>
      <c r="G215" s="14">
        <v>0</v>
      </c>
      <c r="H215" s="14">
        <v>0</v>
      </c>
      <c r="I215" s="15">
        <v>0</v>
      </c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</row>
    <row r="216" spans="1:31" x14ac:dyDescent="0.25">
      <c r="A216" s="12" t="s">
        <v>33</v>
      </c>
      <c r="B216" s="13">
        <f>+E216+F216+I216</f>
        <v>104</v>
      </c>
      <c r="C216" s="14">
        <v>0</v>
      </c>
      <c r="D216" s="14">
        <v>0</v>
      </c>
      <c r="E216" s="14">
        <v>0</v>
      </c>
      <c r="F216" s="14">
        <v>104</v>
      </c>
      <c r="G216" s="14">
        <v>0</v>
      </c>
      <c r="H216" s="14">
        <v>0</v>
      </c>
      <c r="I216" s="15">
        <v>0</v>
      </c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</row>
    <row r="217" spans="1:31" x14ac:dyDescent="0.25">
      <c r="A217" s="12" t="s">
        <v>32</v>
      </c>
      <c r="B217" s="13">
        <f>+E217+F217+I217</f>
        <v>44</v>
      </c>
      <c r="C217" s="14">
        <v>0</v>
      </c>
      <c r="D217" s="14">
        <v>0</v>
      </c>
      <c r="E217" s="14">
        <v>0</v>
      </c>
      <c r="F217" s="14">
        <v>44</v>
      </c>
      <c r="G217" s="14">
        <v>0</v>
      </c>
      <c r="H217" s="14">
        <v>0</v>
      </c>
      <c r="I217" s="15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</row>
    <row r="218" spans="1:31" x14ac:dyDescent="0.25">
      <c r="A218" s="11" t="s">
        <v>43</v>
      </c>
      <c r="B218" s="13">
        <f>SUM(B219:B221)</f>
        <v>12889</v>
      </c>
      <c r="C218" s="13">
        <f>SUM(C219:C221)</f>
        <v>1</v>
      </c>
      <c r="D218" s="13">
        <f t="shared" ref="D218:I218" si="237">SUM(D219:D221)</f>
        <v>3</v>
      </c>
      <c r="E218" s="13">
        <f t="shared" si="237"/>
        <v>2275</v>
      </c>
      <c r="F218" s="13">
        <f t="shared" si="237"/>
        <v>10614</v>
      </c>
      <c r="G218" s="13">
        <f t="shared" si="237"/>
        <v>0</v>
      </c>
      <c r="H218" s="13">
        <f t="shared" si="237"/>
        <v>0</v>
      </c>
      <c r="I218" s="8">
        <f t="shared" si="237"/>
        <v>0</v>
      </c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</row>
    <row r="219" spans="1:31" x14ac:dyDescent="0.25">
      <c r="A219" s="12" t="s">
        <v>13</v>
      </c>
      <c r="B219" s="13">
        <f t="shared" ref="B219" si="238">+E219+F219+I219</f>
        <v>2275</v>
      </c>
      <c r="C219" s="14">
        <v>1</v>
      </c>
      <c r="D219" s="14">
        <v>3</v>
      </c>
      <c r="E219" s="14">
        <v>2275</v>
      </c>
      <c r="F219" s="14">
        <v>0</v>
      </c>
      <c r="G219" s="14">
        <v>0</v>
      </c>
      <c r="H219" s="14">
        <v>0</v>
      </c>
      <c r="I219" s="15">
        <v>0</v>
      </c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</row>
    <row r="220" spans="1:31" x14ac:dyDescent="0.25">
      <c r="A220" s="12" t="s">
        <v>33</v>
      </c>
      <c r="B220" s="13">
        <f>+E220+F220+I220</f>
        <v>9098</v>
      </c>
      <c r="C220" s="14">
        <v>0</v>
      </c>
      <c r="D220" s="14">
        <v>0</v>
      </c>
      <c r="E220" s="14">
        <v>0</v>
      </c>
      <c r="F220" s="14">
        <v>9098</v>
      </c>
      <c r="G220" s="14">
        <v>0</v>
      </c>
      <c r="H220" s="14">
        <v>0</v>
      </c>
      <c r="I220" s="15">
        <v>0</v>
      </c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</row>
    <row r="221" spans="1:31" x14ac:dyDescent="0.25">
      <c r="A221" s="12" t="s">
        <v>32</v>
      </c>
      <c r="B221" s="13">
        <f>+E221+F221+I221</f>
        <v>1516</v>
      </c>
      <c r="C221" s="14">
        <v>0</v>
      </c>
      <c r="D221" s="14">
        <v>0</v>
      </c>
      <c r="E221" s="14">
        <v>0</v>
      </c>
      <c r="F221" s="14">
        <v>1516</v>
      </c>
      <c r="G221" s="14">
        <v>0</v>
      </c>
      <c r="H221" s="14">
        <v>0</v>
      </c>
      <c r="I221" s="15">
        <v>0</v>
      </c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</row>
    <row r="222" spans="1:31" x14ac:dyDescent="0.25">
      <c r="A222" s="11" t="s">
        <v>44</v>
      </c>
      <c r="B222" s="13">
        <f>SUM(B223:B225)</f>
        <v>2875</v>
      </c>
      <c r="C222" s="13">
        <f>SUM(C223:C225)</f>
        <v>3</v>
      </c>
      <c r="D222" s="13">
        <f t="shared" ref="D222:E222" si="239">SUM(D223:D225)</f>
        <v>4</v>
      </c>
      <c r="E222" s="13">
        <f t="shared" si="239"/>
        <v>2432</v>
      </c>
      <c r="F222" s="13">
        <f>SUM(F223:F225)</f>
        <v>373</v>
      </c>
      <c r="G222" s="13">
        <f t="shared" ref="G222:I222" si="240">SUM(G223:G225)</f>
        <v>1</v>
      </c>
      <c r="H222" s="13">
        <f t="shared" si="240"/>
        <v>2</v>
      </c>
      <c r="I222" s="8">
        <f t="shared" si="240"/>
        <v>70</v>
      </c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</row>
    <row r="223" spans="1:31" x14ac:dyDescent="0.25">
      <c r="A223" s="12" t="s">
        <v>13</v>
      </c>
      <c r="B223" s="13">
        <f>+E223+F223+I223</f>
        <v>2432</v>
      </c>
      <c r="C223" s="14">
        <v>3</v>
      </c>
      <c r="D223" s="14">
        <v>4</v>
      </c>
      <c r="E223" s="14">
        <v>2432</v>
      </c>
      <c r="F223" s="14">
        <v>0</v>
      </c>
      <c r="G223" s="14">
        <v>0</v>
      </c>
      <c r="H223" s="14">
        <v>0</v>
      </c>
      <c r="I223" s="15">
        <v>0</v>
      </c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</row>
    <row r="224" spans="1:31" x14ac:dyDescent="0.25">
      <c r="A224" s="12" t="s">
        <v>33</v>
      </c>
      <c r="B224" s="13">
        <f>+E224+F224+I224</f>
        <v>167</v>
      </c>
      <c r="C224" s="14">
        <v>0</v>
      </c>
      <c r="D224" s="14">
        <v>0</v>
      </c>
      <c r="E224" s="14">
        <v>0</v>
      </c>
      <c r="F224" s="14">
        <v>167</v>
      </c>
      <c r="G224" s="14">
        <v>0</v>
      </c>
      <c r="H224" s="14">
        <v>0</v>
      </c>
      <c r="I224" s="15">
        <v>0</v>
      </c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</row>
    <row r="225" spans="1:31" x14ac:dyDescent="0.25">
      <c r="A225" s="12" t="s">
        <v>32</v>
      </c>
      <c r="B225" s="13">
        <f>+E225+F225+I225</f>
        <v>276</v>
      </c>
      <c r="C225" s="14">
        <v>0</v>
      </c>
      <c r="D225" s="14">
        <v>0</v>
      </c>
      <c r="E225" s="14">
        <v>0</v>
      </c>
      <c r="F225" s="14">
        <v>206</v>
      </c>
      <c r="G225" s="14">
        <v>1</v>
      </c>
      <c r="H225" s="14">
        <v>2</v>
      </c>
      <c r="I225" s="15">
        <v>70</v>
      </c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</row>
    <row r="226" spans="1:31" ht="3" customHeight="1" x14ac:dyDescent="0.25">
      <c r="A226" s="16"/>
      <c r="B226" s="25"/>
      <c r="C226" s="27"/>
      <c r="D226" s="27"/>
      <c r="E226" s="27"/>
      <c r="F226" s="27"/>
      <c r="G226" s="27"/>
      <c r="H226" s="27"/>
      <c r="I226" s="1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</row>
    <row r="227" spans="1:31" ht="3.75" customHeight="1" x14ac:dyDescent="0.25">
      <c r="A227" s="36"/>
      <c r="B227" s="37"/>
      <c r="C227" s="38"/>
      <c r="D227" s="38"/>
      <c r="E227" s="38"/>
      <c r="F227" s="38"/>
      <c r="G227" s="38"/>
      <c r="H227" s="38"/>
      <c r="I227" s="38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</row>
    <row r="228" spans="1:31" x14ac:dyDescent="0.25">
      <c r="A228" s="28" t="s">
        <v>56</v>
      </c>
      <c r="B228" s="28"/>
      <c r="C228" s="29"/>
      <c r="D228" s="29"/>
      <c r="E228" s="29"/>
      <c r="F228" s="29"/>
      <c r="G228" s="29"/>
      <c r="H228" s="29"/>
      <c r="I228" s="6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</row>
    <row r="229" spans="1:31" x14ac:dyDescent="0.25">
      <c r="A229" s="30" t="s">
        <v>55</v>
      </c>
      <c r="B229" s="30"/>
      <c r="C229" s="29"/>
      <c r="D229" s="29"/>
      <c r="E229" s="29"/>
      <c r="F229" s="29"/>
      <c r="G229" s="29"/>
      <c r="H229" s="29"/>
      <c r="I229" s="6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</row>
    <row r="230" spans="1:31" x14ac:dyDescent="0.25">
      <c r="A230" s="29" t="s">
        <v>29</v>
      </c>
      <c r="B230" s="29"/>
      <c r="C230" s="29"/>
      <c r="D230" s="29"/>
      <c r="E230" s="29"/>
      <c r="F230" s="29"/>
      <c r="G230" s="29"/>
      <c r="H230" s="29"/>
      <c r="I230" s="6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</row>
    <row r="231" spans="1:31" x14ac:dyDescent="0.25">
      <c r="A231" s="29" t="s">
        <v>54</v>
      </c>
      <c r="B231" s="29"/>
      <c r="C231" s="29"/>
      <c r="D231" s="29"/>
      <c r="E231" s="29"/>
      <c r="F231" s="29"/>
      <c r="G231" s="29"/>
      <c r="H231" s="29"/>
      <c r="I231" s="6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</row>
    <row r="232" spans="1:31" x14ac:dyDescent="0.25">
      <c r="A232" s="40" t="s">
        <v>45</v>
      </c>
      <c r="B232" s="29"/>
      <c r="C232" s="29"/>
      <c r="D232" s="29"/>
      <c r="E232" s="29"/>
      <c r="F232" s="29"/>
      <c r="G232" s="29"/>
      <c r="H232" s="29"/>
      <c r="I232" s="6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</row>
    <row r="233" spans="1:31" x14ac:dyDescent="0.25">
      <c r="A233" s="29" t="s">
        <v>58</v>
      </c>
      <c r="B233" s="29"/>
      <c r="C233" s="29"/>
      <c r="D233" s="29"/>
      <c r="E233" s="29"/>
      <c r="F233" s="29"/>
      <c r="G233" s="29"/>
      <c r="H233" s="29"/>
      <c r="I233" s="6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</row>
    <row r="234" spans="1:31" x14ac:dyDescent="0.25">
      <c r="A234" s="29" t="s">
        <v>57</v>
      </c>
      <c r="B234" s="29"/>
      <c r="C234" s="29"/>
      <c r="D234" s="29"/>
      <c r="E234" s="29"/>
      <c r="F234" s="29"/>
      <c r="G234" s="29"/>
      <c r="H234" s="29"/>
      <c r="I234" s="6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</row>
    <row r="235" spans="1:31" x14ac:dyDescent="0.25">
      <c r="A235" s="31" t="s">
        <v>30</v>
      </c>
      <c r="B235" s="31"/>
      <c r="C235" s="32"/>
      <c r="D235" s="32"/>
      <c r="E235" s="32"/>
      <c r="F235" s="32"/>
      <c r="G235" s="32"/>
      <c r="H235" s="32"/>
      <c r="I235" s="6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</row>
    <row r="236" spans="1:31" x14ac:dyDescent="0.25">
      <c r="A236" s="29" t="s">
        <v>31</v>
      </c>
      <c r="B236" s="30"/>
      <c r="C236" s="6"/>
      <c r="D236" s="6"/>
      <c r="E236" s="6"/>
      <c r="F236" s="6"/>
      <c r="G236" s="6"/>
      <c r="H236" s="6"/>
      <c r="I236" s="6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</row>
    <row r="237" spans="1:31" x14ac:dyDescent="0.25">
      <c r="A237" s="6" t="s">
        <v>53</v>
      </c>
      <c r="B237" s="41"/>
      <c r="C237" s="41"/>
      <c r="D237" s="41"/>
      <c r="E237" s="41"/>
      <c r="F237" s="41"/>
      <c r="G237" s="41"/>
      <c r="H237" s="41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</row>
    <row r="238" spans="1:31" x14ac:dyDescent="0.25">
      <c r="A238" s="41"/>
      <c r="B238" s="41"/>
      <c r="C238" s="41"/>
      <c r="D238" s="41"/>
      <c r="E238" s="41"/>
      <c r="F238" s="41"/>
      <c r="G238" s="41"/>
      <c r="H238" s="41"/>
      <c r="I238" s="41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</row>
    <row r="239" spans="1:31" x14ac:dyDescent="0.25">
      <c r="A239" s="41"/>
      <c r="B239" s="41"/>
      <c r="C239" s="41"/>
      <c r="D239" s="41"/>
      <c r="E239" s="41"/>
      <c r="F239" s="41"/>
      <c r="G239" s="41"/>
      <c r="H239" s="41"/>
      <c r="I239" s="41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</row>
    <row r="240" spans="1:31" x14ac:dyDescent="0.25">
      <c r="A240" s="41"/>
      <c r="B240" s="41"/>
      <c r="C240" s="41"/>
      <c r="D240" s="41"/>
      <c r="E240" s="41"/>
      <c r="F240" s="41"/>
      <c r="G240" s="41"/>
      <c r="H240" s="41"/>
      <c r="I240" s="41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</row>
    <row r="241" spans="1:31" x14ac:dyDescent="0.25">
      <c r="A241" s="41"/>
      <c r="B241" s="41"/>
      <c r="C241" s="41"/>
      <c r="D241" s="41"/>
      <c r="E241" s="41"/>
      <c r="F241" s="41"/>
      <c r="G241" s="41"/>
      <c r="H241" s="41"/>
      <c r="I241" s="41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</row>
    <row r="242" spans="1:31" x14ac:dyDescent="0.25">
      <c r="A242" s="41"/>
      <c r="B242" s="41"/>
      <c r="C242" s="41"/>
      <c r="D242" s="41"/>
      <c r="E242" s="41"/>
      <c r="F242" s="41"/>
      <c r="G242" s="41"/>
      <c r="H242" s="41"/>
      <c r="I242" s="41"/>
      <c r="K242" s="57"/>
    </row>
    <row r="243" spans="1:31" x14ac:dyDescent="0.25">
      <c r="A243" s="41"/>
      <c r="B243" s="41"/>
      <c r="C243" s="41"/>
      <c r="D243" s="41"/>
      <c r="E243" s="41"/>
      <c r="F243" s="41"/>
      <c r="G243" s="41"/>
      <c r="H243" s="41"/>
      <c r="I243" s="41"/>
      <c r="K243" s="57"/>
    </row>
    <row r="244" spans="1:31" x14ac:dyDescent="0.25">
      <c r="A244" s="41"/>
      <c r="B244" s="41"/>
      <c r="C244" s="41"/>
      <c r="D244" s="41"/>
      <c r="E244" s="41"/>
      <c r="F244" s="41"/>
      <c r="G244" s="41"/>
      <c r="H244" s="41"/>
      <c r="I244" s="41"/>
      <c r="K244" s="57"/>
    </row>
    <row r="245" spans="1:31" x14ac:dyDescent="0.25">
      <c r="A245" s="41"/>
      <c r="B245" s="41"/>
      <c r="C245" s="41"/>
      <c r="D245" s="41"/>
      <c r="E245" s="41"/>
      <c r="F245" s="41"/>
      <c r="G245" s="41"/>
      <c r="H245" s="41"/>
      <c r="I245" s="41"/>
      <c r="K245" s="57"/>
    </row>
    <row r="246" spans="1:31" x14ac:dyDescent="0.25">
      <c r="A246" s="41"/>
      <c r="B246" s="41"/>
      <c r="C246" s="41"/>
      <c r="D246" s="41"/>
      <c r="E246" s="41"/>
      <c r="F246" s="41"/>
      <c r="G246" s="41"/>
      <c r="H246" s="41"/>
      <c r="I246" s="41"/>
      <c r="K246" s="57"/>
    </row>
    <row r="247" spans="1:31" x14ac:dyDescent="0.25">
      <c r="A247" s="41"/>
      <c r="B247" s="41"/>
      <c r="C247" s="41"/>
      <c r="D247" s="41"/>
      <c r="E247" s="41"/>
      <c r="F247" s="41"/>
      <c r="G247" s="41"/>
      <c r="H247" s="41"/>
      <c r="I247" s="41"/>
      <c r="K247" s="57"/>
    </row>
    <row r="248" spans="1:31" x14ac:dyDescent="0.25">
      <c r="A248" s="41"/>
      <c r="B248" s="41"/>
      <c r="C248" s="41"/>
      <c r="D248" s="41"/>
      <c r="E248" s="41"/>
      <c r="F248" s="41"/>
      <c r="G248" s="41"/>
      <c r="H248" s="41"/>
      <c r="I248" s="41"/>
      <c r="K248" s="57"/>
    </row>
    <row r="249" spans="1:31" x14ac:dyDescent="0.25">
      <c r="A249" s="41"/>
      <c r="B249" s="41"/>
      <c r="C249" s="41"/>
      <c r="D249" s="41"/>
      <c r="E249" s="41"/>
      <c r="F249" s="41"/>
      <c r="G249" s="41"/>
      <c r="H249" s="41"/>
      <c r="I249" s="41"/>
      <c r="K249" s="57"/>
    </row>
    <row r="250" spans="1:31" x14ac:dyDescent="0.25">
      <c r="A250" s="41"/>
      <c r="B250" s="41"/>
      <c r="C250" s="41"/>
      <c r="D250" s="41"/>
      <c r="E250" s="41"/>
      <c r="F250" s="41"/>
      <c r="G250" s="41"/>
      <c r="H250" s="41"/>
      <c r="I250" s="41"/>
      <c r="K250" s="57"/>
    </row>
    <row r="251" spans="1:31" x14ac:dyDescent="0.25">
      <c r="A251" s="41"/>
      <c r="B251" s="41"/>
      <c r="C251" s="41"/>
      <c r="D251" s="41"/>
      <c r="E251" s="41"/>
      <c r="F251" s="41"/>
      <c r="G251" s="41"/>
      <c r="H251" s="41"/>
      <c r="I251" s="41"/>
      <c r="K251" s="57"/>
    </row>
    <row r="252" spans="1:31" x14ac:dyDescent="0.25">
      <c r="A252" s="41"/>
      <c r="B252" s="41"/>
      <c r="C252" s="41"/>
      <c r="D252" s="41"/>
      <c r="E252" s="41"/>
      <c r="F252" s="41"/>
      <c r="G252" s="41"/>
      <c r="H252" s="41"/>
      <c r="I252" s="41"/>
      <c r="K252" s="57"/>
    </row>
    <row r="253" spans="1:31" x14ac:dyDescent="0.25">
      <c r="A253" s="41"/>
      <c r="B253" s="41"/>
      <c r="C253" s="41"/>
      <c r="D253" s="41"/>
      <c r="E253" s="41"/>
      <c r="F253" s="41"/>
      <c r="G253" s="41"/>
      <c r="H253" s="41"/>
      <c r="I253" s="41"/>
      <c r="K253" s="57"/>
    </row>
    <row r="254" spans="1:31" x14ac:dyDescent="0.25">
      <c r="A254" s="41"/>
      <c r="B254" s="41"/>
      <c r="C254" s="41"/>
      <c r="D254" s="41"/>
      <c r="E254" s="41"/>
      <c r="F254" s="41"/>
      <c r="G254" s="41"/>
      <c r="H254" s="41"/>
      <c r="I254" s="41"/>
      <c r="K254" s="57"/>
    </row>
    <row r="255" spans="1:31" x14ac:dyDescent="0.25">
      <c r="A255" s="41"/>
      <c r="B255" s="41"/>
      <c r="C255" s="41"/>
      <c r="D255" s="41"/>
      <c r="E255" s="41"/>
      <c r="F255" s="41"/>
      <c r="G255" s="41"/>
      <c r="H255" s="41"/>
      <c r="I255" s="41"/>
      <c r="K255" s="57"/>
    </row>
    <row r="256" spans="1:31" x14ac:dyDescent="0.25">
      <c r="A256" s="41"/>
      <c r="B256" s="41"/>
      <c r="C256" s="41"/>
      <c r="D256" s="41"/>
      <c r="E256" s="41"/>
      <c r="F256" s="41"/>
      <c r="G256" s="41"/>
      <c r="H256" s="41"/>
      <c r="I256" s="41"/>
      <c r="K256" s="57"/>
    </row>
    <row r="257" spans="1:11" x14ac:dyDescent="0.25">
      <c r="A257" s="41"/>
      <c r="B257" s="41"/>
      <c r="C257" s="41"/>
      <c r="D257" s="41"/>
      <c r="E257" s="41"/>
      <c r="F257" s="41"/>
      <c r="G257" s="41"/>
      <c r="H257" s="41"/>
      <c r="I257" s="41"/>
      <c r="K257" s="57"/>
    </row>
    <row r="258" spans="1:11" x14ac:dyDescent="0.25">
      <c r="K258" s="57"/>
    </row>
    <row r="259" spans="1:11" x14ac:dyDescent="0.25">
      <c r="K259" s="57"/>
    </row>
    <row r="260" spans="1:11" x14ac:dyDescent="0.25">
      <c r="K260" s="57"/>
    </row>
    <row r="261" spans="1:11" x14ac:dyDescent="0.25">
      <c r="K261" s="57"/>
    </row>
    <row r="262" spans="1:11" x14ac:dyDescent="0.25">
      <c r="K262" s="57"/>
    </row>
    <row r="263" spans="1:11" x14ac:dyDescent="0.25">
      <c r="K263" s="57"/>
    </row>
    <row r="264" spans="1:11" x14ac:dyDescent="0.25">
      <c r="K264" s="57"/>
    </row>
    <row r="265" spans="1:11" x14ac:dyDescent="0.25">
      <c r="K265" s="57"/>
    </row>
    <row r="266" spans="1:11" x14ac:dyDescent="0.25">
      <c r="K266" s="57"/>
    </row>
    <row r="267" spans="1:11" x14ac:dyDescent="0.25">
      <c r="K267" s="57"/>
    </row>
    <row r="268" spans="1:11" x14ac:dyDescent="0.25">
      <c r="K268" s="57"/>
    </row>
  </sheetData>
  <mergeCells count="10">
    <mergeCell ref="A8:A10"/>
    <mergeCell ref="B8:B10"/>
    <mergeCell ref="C8:F8"/>
    <mergeCell ref="G8:I9"/>
    <mergeCell ref="C9:E9"/>
    <mergeCell ref="A1:I1"/>
    <mergeCell ref="A2:I2"/>
    <mergeCell ref="A3:I3"/>
    <mergeCell ref="A5:I5"/>
    <mergeCell ref="A6:I6"/>
  </mergeCells>
  <pageMargins left="0.74803149606299213" right="0.74803149606299213" top="0.98425196850393704" bottom="0.98425196850393704" header="0.19685039370078741" footer="0"/>
  <pageSetup scale="55" orientation="portrait" r:id="rId1"/>
  <rowBreaks count="5" manualBreakCount="5">
    <brk id="49" max="8" man="1"/>
    <brk id="87" max="8" man="1"/>
    <brk id="125" max="8" man="1"/>
    <brk id="161" max="8" man="1"/>
    <brk id="205" max="8" man="1"/>
  </rowBreaks>
  <ignoredErrors>
    <ignoredError sqref="B210:B214 B21:B33 B185 B207 B64:B80 D13:F13 B18 B35 B39 B43 B110:B111 B187:B193 B127 B131 B133 B46 B60 B89:B108 B136:B138 B174:B182 B84:B87 B150:B161 B195:B205 B218 B222 B141:B148 B163:B170 B171 C214 B113:B124" formula="1"/>
    <ignoredError sqref="C182:I182" formula="1" formulaRange="1"/>
    <ignoredError sqref="G8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EDILSA VASQUEZ</cp:lastModifiedBy>
  <cp:lastPrinted>2023-11-17T12:27:32Z</cp:lastPrinted>
  <dcterms:created xsi:type="dcterms:W3CDTF">2022-03-04T17:09:21Z</dcterms:created>
  <dcterms:modified xsi:type="dcterms:W3CDTF">2023-12-28T17:16:55Z</dcterms:modified>
</cp:coreProperties>
</file>